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xr:revisionPtr revIDLastSave="0" documentId="13_ncr:1_{EEE678F9-F7CF-4622-8387-0656AE70980E}" xr6:coauthVersionLast="47" xr6:coauthVersionMax="47" xr10:uidLastSave="{00000000-0000-0000-0000-000000000000}"/>
  <bookViews>
    <workbookView xWindow="-110" yWindow="-110" windowWidth="25820" windowHeight="156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T8" i="1"/>
  <c r="S9" i="1"/>
  <c r="T9" i="1"/>
  <c r="S10" i="1"/>
  <c r="U10" i="1" s="1"/>
  <c r="T10" i="1"/>
  <c r="S11" i="1"/>
  <c r="U11" i="1" s="1"/>
  <c r="T11" i="1"/>
  <c r="S12" i="1"/>
  <c r="U12" i="1" s="1"/>
  <c r="T12" i="1"/>
  <c r="S13" i="1"/>
  <c r="T13" i="1"/>
  <c r="U13" i="1" s="1"/>
  <c r="S14" i="1"/>
  <c r="U14" i="1" s="1"/>
  <c r="T14" i="1"/>
  <c r="T7" i="1"/>
  <c r="U7" i="1" s="1"/>
  <c r="U8" i="1"/>
  <c r="U9" i="1"/>
  <c r="S7" i="1"/>
  <c r="K7" i="1"/>
  <c r="E13" i="1"/>
  <c r="F13" i="1"/>
  <c r="G13" i="1"/>
  <c r="H13" i="1"/>
  <c r="I13" i="1"/>
  <c r="J13" i="1"/>
  <c r="K13" i="1"/>
  <c r="L13" i="1"/>
  <c r="M13" i="1"/>
  <c r="I10" i="1"/>
  <c r="J10" i="1"/>
  <c r="K10" i="1"/>
  <c r="L10" i="1"/>
  <c r="L9" i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D64" i="1"/>
  <c r="E61" i="1"/>
  <c r="E12" i="1" s="1"/>
  <c r="F61" i="1"/>
  <c r="F12" i="1" s="1"/>
  <c r="G61" i="1"/>
  <c r="G12" i="1" s="1"/>
  <c r="H61" i="1"/>
  <c r="H12" i="1" s="1"/>
  <c r="I61" i="1"/>
  <c r="I12" i="1" s="1"/>
  <c r="J61" i="1"/>
  <c r="J12" i="1" s="1"/>
  <c r="K61" i="1"/>
  <c r="K12" i="1" s="1"/>
  <c r="L61" i="1"/>
  <c r="L12" i="1" s="1"/>
  <c r="M61" i="1"/>
  <c r="M12" i="1" s="1"/>
  <c r="N61" i="1"/>
  <c r="N12" i="1" s="1"/>
  <c r="O61" i="1"/>
  <c r="P61" i="1"/>
  <c r="Q61" i="1"/>
  <c r="Q12" i="1" s="1"/>
  <c r="E53" i="1"/>
  <c r="E11" i="1" s="1"/>
  <c r="F53" i="1"/>
  <c r="F11" i="1" s="1"/>
  <c r="G53" i="1"/>
  <c r="G11" i="1" s="1"/>
  <c r="H53" i="1"/>
  <c r="H11" i="1" s="1"/>
  <c r="I53" i="1"/>
  <c r="I11" i="1" s="1"/>
  <c r="J53" i="1"/>
  <c r="J11" i="1" s="1"/>
  <c r="K53" i="1"/>
  <c r="K11" i="1" s="1"/>
  <c r="L53" i="1"/>
  <c r="L11" i="1" s="1"/>
  <c r="M53" i="1"/>
  <c r="M11" i="1" s="1"/>
  <c r="N53" i="1"/>
  <c r="N11" i="1" s="1"/>
  <c r="O53" i="1"/>
  <c r="P53" i="1"/>
  <c r="Q53" i="1"/>
  <c r="Q11" i="1" s="1"/>
  <c r="D53" i="1"/>
  <c r="D11" i="1" s="1"/>
  <c r="E44" i="1"/>
  <c r="E10" i="1" s="1"/>
  <c r="F44" i="1"/>
  <c r="F10" i="1" s="1"/>
  <c r="G44" i="1"/>
  <c r="G10" i="1" s="1"/>
  <c r="H44" i="1"/>
  <c r="H10" i="1" s="1"/>
  <c r="I44" i="1"/>
  <c r="J44" i="1"/>
  <c r="K44" i="1"/>
  <c r="L44" i="1"/>
  <c r="M44" i="1"/>
  <c r="M10" i="1" s="1"/>
  <c r="N44" i="1"/>
  <c r="N10" i="1" s="1"/>
  <c r="O44" i="1"/>
  <c r="P44" i="1"/>
  <c r="Q44" i="1"/>
  <c r="Q10" i="1" s="1"/>
  <c r="E37" i="1"/>
  <c r="E9" i="1" s="1"/>
  <c r="F37" i="1"/>
  <c r="F9" i="1" s="1"/>
  <c r="G37" i="1"/>
  <c r="G9" i="1" s="1"/>
  <c r="H37" i="1"/>
  <c r="H9" i="1" s="1"/>
  <c r="I37" i="1"/>
  <c r="I9" i="1" s="1"/>
  <c r="J37" i="1"/>
  <c r="J9" i="1" s="1"/>
  <c r="K37" i="1"/>
  <c r="K9" i="1" s="1"/>
  <c r="L37" i="1"/>
  <c r="M37" i="1"/>
  <c r="M9" i="1" s="1"/>
  <c r="N37" i="1"/>
  <c r="N9" i="1" s="1"/>
  <c r="O37" i="1"/>
  <c r="P37" i="1"/>
  <c r="Q37" i="1"/>
  <c r="Q9" i="1" s="1"/>
  <c r="D37" i="1"/>
  <c r="D9" i="1" s="1"/>
  <c r="E29" i="1"/>
  <c r="E8" i="1" s="1"/>
  <c r="F29" i="1"/>
  <c r="F8" i="1" s="1"/>
  <c r="G29" i="1"/>
  <c r="G8" i="1" s="1"/>
  <c r="H29" i="1"/>
  <c r="H8" i="1" s="1"/>
  <c r="I29" i="1"/>
  <c r="I8" i="1" s="1"/>
  <c r="J29" i="1"/>
  <c r="J8" i="1" s="1"/>
  <c r="K29" i="1"/>
  <c r="K8" i="1" s="1"/>
  <c r="L29" i="1"/>
  <c r="L8" i="1" s="1"/>
  <c r="M29" i="1"/>
  <c r="M8" i="1" s="1"/>
  <c r="N29" i="1"/>
  <c r="N8" i="1" s="1"/>
  <c r="O29" i="1"/>
  <c r="P29" i="1"/>
  <c r="Q29" i="1"/>
  <c r="Q8" i="1" s="1"/>
  <c r="N22" i="1"/>
  <c r="N7" i="1" s="1"/>
  <c r="O22" i="1"/>
  <c r="O7" i="1" s="1"/>
  <c r="O14" i="1" s="1"/>
  <c r="P22" i="1"/>
  <c r="P7" i="1" s="1"/>
  <c r="P14" i="1" s="1"/>
  <c r="Q22" i="1"/>
  <c r="I22" i="1"/>
  <c r="I7" i="1" s="1"/>
  <c r="T47" i="1"/>
  <c r="T48" i="1"/>
  <c r="T49" i="1"/>
  <c r="T50" i="1"/>
  <c r="T52" i="1"/>
  <c r="T46" i="1"/>
  <c r="T32" i="1"/>
  <c r="T33" i="1"/>
  <c r="T34" i="1"/>
  <c r="T35" i="1"/>
  <c r="T36" i="1"/>
  <c r="T65" i="1"/>
  <c r="T63" i="1"/>
  <c r="D61" i="1"/>
  <c r="D12" i="1" s="1"/>
  <c r="T60" i="1"/>
  <c r="T59" i="1"/>
  <c r="T58" i="1"/>
  <c r="T57" i="1"/>
  <c r="T56" i="1"/>
  <c r="T55" i="1"/>
  <c r="D44" i="1"/>
  <c r="D10" i="1" s="1"/>
  <c r="T43" i="1"/>
  <c r="T42" i="1"/>
  <c r="T41" i="1"/>
  <c r="T40" i="1"/>
  <c r="T39" i="1"/>
  <c r="T31" i="1"/>
  <c r="D29" i="1"/>
  <c r="D8" i="1" s="1"/>
  <c r="T28" i="1"/>
  <c r="T27" i="1"/>
  <c r="T26" i="1"/>
  <c r="T25" i="1"/>
  <c r="T24" i="1"/>
  <c r="M22" i="1"/>
  <c r="M7" i="1" s="1"/>
  <c r="L22" i="1"/>
  <c r="L7" i="1" s="1"/>
  <c r="K22" i="1"/>
  <c r="J22" i="1"/>
  <c r="J7" i="1" s="1"/>
  <c r="H22" i="1"/>
  <c r="H7" i="1" s="1"/>
  <c r="G22" i="1"/>
  <c r="G7" i="1" s="1"/>
  <c r="F22" i="1"/>
  <c r="F7" i="1" s="1"/>
  <c r="E22" i="1"/>
  <c r="E7" i="1" s="1"/>
  <c r="D22" i="1"/>
  <c r="D7" i="1" s="1"/>
  <c r="T21" i="1"/>
  <c r="Q13" i="1"/>
  <c r="N13" i="1"/>
  <c r="D13" i="1"/>
  <c r="L14" i="1" l="1"/>
  <c r="E14" i="1"/>
  <c r="F14" i="1"/>
  <c r="H14" i="1"/>
  <c r="I14" i="1"/>
  <c r="G14" i="1"/>
  <c r="J14" i="1"/>
  <c r="K14" i="1"/>
  <c r="M14" i="1"/>
  <c r="N14" i="1"/>
  <c r="Q14" i="1"/>
  <c r="Q15" i="1" s="1"/>
  <c r="D14" i="1"/>
  <c r="T64" i="1" l="1"/>
  <c r="M15" i="1"/>
</calcChain>
</file>

<file path=xl/sharedStrings.xml><?xml version="1.0" encoding="utf-8"?>
<sst xmlns="http://schemas.openxmlformats.org/spreadsheetml/2006/main" count="161" uniqueCount="72">
  <si>
    <t>ø10</t>
  </si>
  <si>
    <t>ø12</t>
  </si>
  <si>
    <t>ø18</t>
  </si>
  <si>
    <t>ø20</t>
  </si>
  <si>
    <t>ø22</t>
  </si>
  <si>
    <t>N</t>
  </si>
  <si>
    <t>samSao etapebi</t>
  </si>
  <si>
    <t>masalis jamuri specifikacia</t>
  </si>
  <si>
    <t>ø14</t>
  </si>
  <si>
    <t>ø25</t>
  </si>
  <si>
    <t>ø16</t>
  </si>
  <si>
    <t>ø28</t>
  </si>
  <si>
    <t>saZirkveli</t>
  </si>
  <si>
    <t xml:space="preserve">rigelebi </t>
  </si>
  <si>
    <t xml:space="preserve">B25 </t>
  </si>
  <si>
    <t>betoni</t>
  </si>
  <si>
    <t xml:space="preserve">fila </t>
  </si>
  <si>
    <t>armatura</t>
  </si>
  <si>
    <t xml:space="preserve"> jami</t>
  </si>
  <si>
    <t>kibe</t>
  </si>
  <si>
    <t>parapeti</t>
  </si>
  <si>
    <t xml:space="preserve">svetebi </t>
  </si>
  <si>
    <t>betonis kedlebi</t>
  </si>
  <si>
    <t>ø6</t>
  </si>
  <si>
    <t>ø8</t>
  </si>
  <si>
    <r>
      <t xml:space="preserve">B25 </t>
    </r>
    <r>
      <rPr>
        <b/>
        <sz val="12"/>
        <color theme="1"/>
        <rFont val="Microsoft JhengHei"/>
        <family val="2"/>
      </rPr>
      <t>W</t>
    </r>
    <r>
      <rPr>
        <b/>
        <sz val="12"/>
        <color theme="1"/>
        <rFont val="mindia"/>
        <family val="2"/>
        <charset val="204"/>
      </rPr>
      <t xml:space="preserve">8 </t>
    </r>
  </si>
  <si>
    <t>kibe #1.1</t>
  </si>
  <si>
    <t>kibe #1.2</t>
  </si>
  <si>
    <t>kibe #2.1</t>
  </si>
  <si>
    <t>kibe #2.2</t>
  </si>
  <si>
    <t>sul betonebis jami m3</t>
  </si>
  <si>
    <t>sul armaturis             jami kg</t>
  </si>
  <si>
    <t>B15</t>
  </si>
  <si>
    <t>rkinabetonis svetebi  ▼-6,22</t>
  </si>
  <si>
    <t>rkinabetonis svetebi  ▼-0.17</t>
  </si>
  <si>
    <t>rkinabetonis svetebi  ▼4,03</t>
  </si>
  <si>
    <t>rkinabetonis svetebi  ▼7,63</t>
  </si>
  <si>
    <t>rkinabetonis svetebi  ▼11,23</t>
  </si>
  <si>
    <t>bunkeris rkinabetonis kedeli  ▼-3.40</t>
  </si>
  <si>
    <t>rkinabetonis kedeli  ▼-6,22</t>
  </si>
  <si>
    <t>rkinabetonis kedeli  ▼-1,25</t>
  </si>
  <si>
    <t>rkinabetonis kedeli  ▼-0.17</t>
  </si>
  <si>
    <t>rkinabetonis kedeli  ▼7,63</t>
  </si>
  <si>
    <t>rkinabetonis kedeli  ▼4,03</t>
  </si>
  <si>
    <t>rkinabetonis rigeli  ▼-0,17</t>
  </si>
  <si>
    <t>rkinabetonis rigeli  ▼4,03</t>
  </si>
  <si>
    <t>rkinabetonis rigeli  ▼7.63</t>
  </si>
  <si>
    <t>rkinabetonis rigeli  ▼11,23</t>
  </si>
  <si>
    <t>rkinabetonis rigeli  ▼14,53</t>
  </si>
  <si>
    <t>svetebi</t>
  </si>
  <si>
    <t>kedlebi</t>
  </si>
  <si>
    <t>rigeli</t>
  </si>
  <si>
    <t>fila</t>
  </si>
  <si>
    <t>rkinabetonis fila  ▼-0,17</t>
  </si>
  <si>
    <t>rkinabetonis fila ▼4,03</t>
  </si>
  <si>
    <t>rkinabetonis fila ▼7.63</t>
  </si>
  <si>
    <t>rkinabetonis fila ▼11,23</t>
  </si>
  <si>
    <t>rkinabetonis fila  ▼14,53</t>
  </si>
  <si>
    <t>bunkeris fila  ▼-1,25</t>
  </si>
  <si>
    <t>rkinabetonis fila  ▼11,60</t>
  </si>
  <si>
    <t>kibe #1.3</t>
  </si>
  <si>
    <t xml:space="preserve">kibe #2.3; #2.4 </t>
  </si>
  <si>
    <t>saZirkvlis jami</t>
  </si>
  <si>
    <t>svetebis jami</t>
  </si>
  <si>
    <t>kedlebis  jami</t>
  </si>
  <si>
    <t>rigelebis jami</t>
  </si>
  <si>
    <t>filis jami</t>
  </si>
  <si>
    <t>kibis jami</t>
  </si>
  <si>
    <t>parapetis jami</t>
  </si>
  <si>
    <t>kg</t>
  </si>
  <si>
    <t>m3</t>
  </si>
  <si>
    <t>kg/m3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</si>
</sst>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Calibri"/>
      <family val="2"/>
      <charset val="204"/>
      <scheme val="minor"/>
    </font>
    <font>
      <sz val="12"/>
      <color theme="1"/>
      <name val="mindia"/>
      <family val="2"/>
      <charset val="204"/>
    </font>
    <font>
      <sz val="11"/>
      <color theme="1"/>
      <name val="mindia"/>
      <family val="2"/>
      <charset val="204"/>
    </font>
    <font>
      <b/>
      <sz val="11"/>
      <color theme="1"/>
      <name val="mindia"/>
      <family val="2"/>
      <charset val="204"/>
    </font>
    <font>
      <b/>
      <sz val="12"/>
      <color theme="1"/>
      <name val="mindia"/>
      <family val="2"/>
      <charset val="204"/>
    </font>
    <font>
      <sz val="10"/>
      <color theme="1"/>
      <name val="mindia"/>
      <family val="2"/>
      <charset val="204"/>
    </font>
    <font>
      <sz val="12"/>
      <color rgb="FFFF0000"/>
      <name val="mindia"/>
      <family val="2"/>
      <charset val="204"/>
    </font>
    <font>
      <sz val="10"/>
      <name val="mindia"/>
      <family val="2"/>
      <charset val="204"/>
    </font>
    <font>
      <sz val="12"/>
      <name val="mindia"/>
      <family val="2"/>
      <charset val="204"/>
    </font>
    <font>
      <b/>
      <sz val="12"/>
      <color theme="1"/>
      <name val="Microsoft JhengHei"/>
      <family val="2"/>
    </font>
    <font>
      <b/>
      <sz val="11"/>
      <color rgb="FFFF0000"/>
      <name val="mindia"/>
      <family val="2"/>
      <charset val="204"/>
    </font>
    <font>
      <b/>
      <sz val="14"/>
      <color theme="1"/>
      <name val="mindia"/>
      <family val="2"/>
      <charset val="204"/>
    </font>
    <font>
      <sz val="11"/>
      <color theme="1"/>
      <name val="Microsoft JhengHei UI"/>
      <family val="2"/>
    </font>
    <font>
      <sz val="11"/>
      <color rgb="FFFF0000"/>
      <name val="mindia"/>
      <family val="2"/>
      <charset val="204"/>
    </font>
    <font>
      <b/>
      <sz val="16"/>
      <color rgb="FFFF0000"/>
      <name val="mindia"/>
      <family val="2"/>
      <charset val="204"/>
    </font>
    <font>
      <b/>
      <sz val="10"/>
      <color theme="1"/>
      <name val="mindia"/>
      <family val="2"/>
      <charset val="204"/>
    </font>
    <font>
      <b/>
      <sz val="10"/>
      <color rgb="FFFF0000"/>
      <name val="mindi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0" fontId="3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7" fillId="2" borderId="11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0" fontId="9" fillId="0" borderId="7" xfId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3" fillId="5" borderId="21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5" fillId="5" borderId="25" xfId="0" applyFont="1" applyFill="1" applyBorder="1" applyAlignment="1">
      <alignment horizontal="center" vertical="center" wrapText="1"/>
    </xf>
    <xf numFmtId="0" fontId="5" fillId="5" borderId="23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3" fillId="4" borderId="22" xfId="0" applyFont="1" applyFill="1" applyBorder="1" applyAlignment="1">
      <alignment horizontal="center" vertical="center"/>
    </xf>
    <xf numFmtId="0" fontId="13" fillId="4" borderId="2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2" fillId="3" borderId="1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/>
    </xf>
    <xf numFmtId="0" fontId="18" fillId="0" borderId="0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7" fillId="0" borderId="26" xfId="0" applyFont="1" applyFill="1" applyBorder="1" applyAlignment="1">
      <alignment horizontal="center" vertical="center"/>
    </xf>
    <xf numFmtId="0" fontId="17" fillId="0" borderId="27" xfId="0" applyFont="1" applyFill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left" vertical="center"/>
    </xf>
    <xf numFmtId="0" fontId="10" fillId="0" borderId="3" xfId="1" applyFont="1" applyBorder="1" applyAlignment="1">
      <alignment horizontal="left" vertical="center"/>
    </xf>
    <xf numFmtId="0" fontId="3" fillId="0" borderId="3" xfId="1" applyFont="1" applyBorder="1" applyAlignment="1">
      <alignment horizontal="left" vertical="center"/>
    </xf>
  </cellXfs>
  <cellStyles count="2">
    <cellStyle name="Normal" xfId="0" builtinId="0"/>
    <cellStyle name="Normal 2" xfId="1" xr:uid="{821C6B63-3E68-404C-AABE-060B5F1724F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V66"/>
  <sheetViews>
    <sheetView tabSelected="1" zoomScale="76" zoomScaleNormal="76" workbookViewId="0">
      <selection activeCell="D20" sqref="D20"/>
    </sheetView>
  </sheetViews>
  <sheetFormatPr defaultColWidth="9.1796875" defaultRowHeight="14.5" x14ac:dyDescent="0.35"/>
  <cols>
    <col min="1" max="1" width="9.1796875" style="11"/>
    <col min="2" max="2" width="6" style="11" customWidth="1"/>
    <col min="3" max="3" width="37.36328125" style="11" customWidth="1"/>
    <col min="4" max="14" width="8.7265625" style="11" customWidth="1"/>
    <col min="15" max="15" width="9.1796875" style="11"/>
    <col min="16" max="16" width="9.1796875" style="11" customWidth="1"/>
    <col min="17" max="17" width="11.7265625" style="11" customWidth="1"/>
    <col min="18" max="18" width="11.7265625" style="73" customWidth="1"/>
    <col min="19" max="19" width="19.90625" style="73" customWidth="1"/>
    <col min="20" max="20" width="9.1796875" style="70"/>
    <col min="21" max="21" width="9.6328125" style="70" customWidth="1"/>
    <col min="22" max="22" width="9.1796875" style="70"/>
    <col min="23" max="16384" width="9.1796875" style="11"/>
  </cols>
  <sheetData>
    <row r="4" spans="2:22" s="1" customFormat="1" ht="20.149999999999999" customHeight="1" x14ac:dyDescent="0.35">
      <c r="B4" s="24" t="s">
        <v>7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68"/>
      <c r="S4" s="68"/>
      <c r="T4" s="70"/>
      <c r="U4" s="70"/>
      <c r="V4" s="70"/>
    </row>
    <row r="5" spans="2:22" s="1" customFormat="1" ht="20.149999999999999" customHeight="1" thickBot="1" x14ac:dyDescent="0.4">
      <c r="B5" s="34" t="s">
        <v>5</v>
      </c>
      <c r="C5" s="32" t="s">
        <v>6</v>
      </c>
      <c r="D5" s="35" t="s">
        <v>17</v>
      </c>
      <c r="E5" s="36"/>
      <c r="F5" s="36"/>
      <c r="G5" s="36"/>
      <c r="H5" s="36"/>
      <c r="I5" s="36"/>
      <c r="J5" s="36"/>
      <c r="K5" s="36"/>
      <c r="L5" s="36"/>
      <c r="M5" s="36"/>
      <c r="N5" s="37"/>
      <c r="O5" s="25" t="s">
        <v>15</v>
      </c>
      <c r="P5" s="25"/>
      <c r="Q5" s="25"/>
      <c r="R5" s="68"/>
      <c r="S5" s="68"/>
      <c r="T5" s="70"/>
      <c r="U5" s="70"/>
      <c r="V5" s="70"/>
    </row>
    <row r="6" spans="2:22" s="1" customFormat="1" ht="39" customHeight="1" thickTop="1" thickBot="1" x14ac:dyDescent="0.4">
      <c r="B6" s="34"/>
      <c r="C6" s="33"/>
      <c r="D6" s="2" t="s">
        <v>23</v>
      </c>
      <c r="E6" s="3" t="s">
        <v>24</v>
      </c>
      <c r="F6" s="3" t="s">
        <v>0</v>
      </c>
      <c r="G6" s="3" t="s">
        <v>1</v>
      </c>
      <c r="H6" s="3" t="s">
        <v>8</v>
      </c>
      <c r="I6" s="3" t="s">
        <v>10</v>
      </c>
      <c r="J6" s="3" t="s">
        <v>2</v>
      </c>
      <c r="K6" s="3" t="s">
        <v>3</v>
      </c>
      <c r="L6" s="3" t="s">
        <v>4</v>
      </c>
      <c r="M6" s="3" t="s">
        <v>9</v>
      </c>
      <c r="N6" s="3" t="s">
        <v>11</v>
      </c>
      <c r="O6" s="4" t="s">
        <v>32</v>
      </c>
      <c r="P6" s="4" t="s">
        <v>25</v>
      </c>
      <c r="Q6" s="5" t="s">
        <v>14</v>
      </c>
      <c r="R6" s="71"/>
      <c r="S6" s="71" t="s">
        <v>69</v>
      </c>
      <c r="T6" s="70" t="s">
        <v>70</v>
      </c>
      <c r="U6" s="70" t="s">
        <v>71</v>
      </c>
      <c r="V6" s="70"/>
    </row>
    <row r="7" spans="2:22" s="6" customFormat="1" ht="20.149999999999999" customHeight="1" thickTop="1" x14ac:dyDescent="0.35">
      <c r="B7" s="7">
        <v>1</v>
      </c>
      <c r="C7" s="85" t="s">
        <v>12</v>
      </c>
      <c r="D7" s="17">
        <f>D22</f>
        <v>0</v>
      </c>
      <c r="E7" s="17">
        <f t="shared" ref="E7:N7" si="0">E22</f>
        <v>76.59</v>
      </c>
      <c r="F7" s="17">
        <f t="shared" si="0"/>
        <v>367.31</v>
      </c>
      <c r="G7" s="17">
        <f t="shared" si="0"/>
        <v>1941.1</v>
      </c>
      <c r="H7" s="17">
        <f t="shared" si="0"/>
        <v>3399.74</v>
      </c>
      <c r="I7" s="17">
        <f t="shared" si="0"/>
        <v>41216.35</v>
      </c>
      <c r="J7" s="17">
        <f t="shared" si="0"/>
        <v>1856.64</v>
      </c>
      <c r="K7" s="17">
        <f t="shared" si="0"/>
        <v>2013.74</v>
      </c>
      <c r="L7" s="17">
        <f t="shared" si="0"/>
        <v>6131.65</v>
      </c>
      <c r="M7" s="17">
        <f t="shared" si="0"/>
        <v>1544.62</v>
      </c>
      <c r="N7" s="17">
        <f t="shared" si="0"/>
        <v>0</v>
      </c>
      <c r="O7" s="52">
        <f>O22</f>
        <v>73</v>
      </c>
      <c r="P7" s="53">
        <f>P22</f>
        <v>603</v>
      </c>
      <c r="Q7" s="54"/>
      <c r="R7" s="68"/>
      <c r="S7" s="79">
        <f>D7+E7+F7+G7+H7+I7+J7+K7+L7+M7+N7</f>
        <v>58547.74</v>
      </c>
      <c r="T7" s="80">
        <f>O7+P7+Q7</f>
        <v>676</v>
      </c>
      <c r="U7" s="80">
        <f>S7/T7</f>
        <v>86.609082840236681</v>
      </c>
      <c r="V7" s="72"/>
    </row>
    <row r="8" spans="2:22" s="6" customFormat="1" ht="20.149999999999999" customHeight="1" x14ac:dyDescent="0.35">
      <c r="B8" s="7">
        <v>2</v>
      </c>
      <c r="C8" s="85" t="s">
        <v>21</v>
      </c>
      <c r="D8" s="18">
        <f>D29</f>
        <v>0</v>
      </c>
      <c r="E8" s="18">
        <f t="shared" ref="E8:N8" si="1">E29</f>
        <v>5588.65</v>
      </c>
      <c r="F8" s="18">
        <f t="shared" si="1"/>
        <v>0</v>
      </c>
      <c r="G8" s="18">
        <f t="shared" si="1"/>
        <v>0</v>
      </c>
      <c r="H8" s="18">
        <f t="shared" si="1"/>
        <v>0</v>
      </c>
      <c r="I8" s="18">
        <f t="shared" si="1"/>
        <v>0</v>
      </c>
      <c r="J8" s="18">
        <f t="shared" si="1"/>
        <v>0</v>
      </c>
      <c r="K8" s="18">
        <f t="shared" si="1"/>
        <v>0</v>
      </c>
      <c r="L8" s="18">
        <f t="shared" si="1"/>
        <v>4346.0200000000004</v>
      </c>
      <c r="M8" s="18">
        <f t="shared" si="1"/>
        <v>16037.720000000001</v>
      </c>
      <c r="N8" s="18">
        <f t="shared" si="1"/>
        <v>0</v>
      </c>
      <c r="O8" s="55"/>
      <c r="P8" s="56"/>
      <c r="Q8" s="57">
        <f>Q29</f>
        <v>82</v>
      </c>
      <c r="R8" s="68"/>
      <c r="S8" s="79">
        <f t="shared" ref="S8:S14" si="2">D8+E8+F8+G8+H8+I8+J8+K8+L8+M8+N8</f>
        <v>25972.39</v>
      </c>
      <c r="T8" s="80">
        <f t="shared" ref="T8:T14" si="3">O8+P8+Q8</f>
        <v>82</v>
      </c>
      <c r="U8" s="80">
        <f t="shared" ref="U8:U15" si="4">S8/T8</f>
        <v>316.73646341463416</v>
      </c>
      <c r="V8" s="72"/>
    </row>
    <row r="9" spans="2:22" s="6" customFormat="1" ht="20.149999999999999" customHeight="1" x14ac:dyDescent="0.35">
      <c r="B9" s="7">
        <v>3</v>
      </c>
      <c r="C9" s="85" t="s">
        <v>22</v>
      </c>
      <c r="D9" s="18">
        <f>D37</f>
        <v>0</v>
      </c>
      <c r="E9" s="18">
        <f>E37</f>
        <v>1165.2800000000002</v>
      </c>
      <c r="F9" s="18">
        <f t="shared" ref="F9:N9" si="5">F37</f>
        <v>4654.1000000000004</v>
      </c>
      <c r="G9" s="18">
        <f t="shared" si="5"/>
        <v>18612.87</v>
      </c>
      <c r="H9" s="18">
        <f t="shared" si="5"/>
        <v>9223.6500000000015</v>
      </c>
      <c r="I9" s="18">
        <f t="shared" si="5"/>
        <v>15203.81</v>
      </c>
      <c r="J9" s="18">
        <f t="shared" si="5"/>
        <v>533.64</v>
      </c>
      <c r="K9" s="18">
        <f t="shared" si="5"/>
        <v>0</v>
      </c>
      <c r="L9" s="18">
        <f t="shared" si="5"/>
        <v>0</v>
      </c>
      <c r="M9" s="18">
        <f t="shared" si="5"/>
        <v>0</v>
      </c>
      <c r="N9" s="18">
        <f t="shared" si="5"/>
        <v>0</v>
      </c>
      <c r="O9" s="55"/>
      <c r="P9" s="56"/>
      <c r="Q9" s="57">
        <f>Q37</f>
        <v>962</v>
      </c>
      <c r="R9" s="68"/>
      <c r="S9" s="79">
        <f t="shared" si="2"/>
        <v>49393.35</v>
      </c>
      <c r="T9" s="80">
        <f t="shared" si="3"/>
        <v>962</v>
      </c>
      <c r="U9" s="80">
        <f t="shared" si="4"/>
        <v>51.344438669438667</v>
      </c>
      <c r="V9" s="72"/>
    </row>
    <row r="10" spans="2:22" s="8" customFormat="1" ht="20.149999999999999" customHeight="1" x14ac:dyDescent="0.35">
      <c r="B10" s="7">
        <v>4</v>
      </c>
      <c r="C10" s="86" t="s">
        <v>13</v>
      </c>
      <c r="D10" s="19">
        <f>D44</f>
        <v>0</v>
      </c>
      <c r="E10" s="19">
        <f>E44</f>
        <v>11348.75</v>
      </c>
      <c r="F10" s="19">
        <f t="shared" ref="F10:M10" si="6">F44</f>
        <v>0</v>
      </c>
      <c r="G10" s="19">
        <f t="shared" si="6"/>
        <v>0</v>
      </c>
      <c r="H10" s="19">
        <f t="shared" si="6"/>
        <v>2411.5200000000004</v>
      </c>
      <c r="I10" s="19">
        <f t="shared" si="6"/>
        <v>0</v>
      </c>
      <c r="J10" s="19">
        <f t="shared" si="6"/>
        <v>0</v>
      </c>
      <c r="K10" s="19">
        <f t="shared" si="6"/>
        <v>0</v>
      </c>
      <c r="L10" s="19">
        <f t="shared" si="6"/>
        <v>13697.68</v>
      </c>
      <c r="M10" s="19">
        <f t="shared" si="6"/>
        <v>16621.830000000002</v>
      </c>
      <c r="N10" s="19">
        <f>N44</f>
        <v>0</v>
      </c>
      <c r="O10" s="58"/>
      <c r="P10" s="59"/>
      <c r="Q10" s="60">
        <f>Q44</f>
        <v>251</v>
      </c>
      <c r="R10" s="69"/>
      <c r="S10" s="79">
        <f t="shared" si="2"/>
        <v>44079.78</v>
      </c>
      <c r="T10" s="80">
        <f t="shared" si="3"/>
        <v>251</v>
      </c>
      <c r="U10" s="80">
        <f t="shared" si="4"/>
        <v>175.61665338645417</v>
      </c>
      <c r="V10" s="77"/>
    </row>
    <row r="11" spans="2:22" s="1" customFormat="1" ht="20.149999999999999" customHeight="1" x14ac:dyDescent="0.35">
      <c r="B11" s="7">
        <v>5</v>
      </c>
      <c r="C11" s="87" t="s">
        <v>16</v>
      </c>
      <c r="D11" s="9">
        <f>D53</f>
        <v>0</v>
      </c>
      <c r="E11" s="9">
        <f>E53</f>
        <v>1508.63</v>
      </c>
      <c r="F11" s="9">
        <f>F53</f>
        <v>4208.96</v>
      </c>
      <c r="G11" s="9">
        <f>G53</f>
        <v>48291.219999999994</v>
      </c>
      <c r="H11" s="9">
        <f>H53</f>
        <v>11886.61</v>
      </c>
      <c r="I11" s="9">
        <f>I53</f>
        <v>5502.6</v>
      </c>
      <c r="J11" s="9">
        <f>J53</f>
        <v>0</v>
      </c>
      <c r="K11" s="9">
        <f>K53</f>
        <v>0</v>
      </c>
      <c r="L11" s="9">
        <f>L53</f>
        <v>0</v>
      </c>
      <c r="M11" s="9">
        <f>M53</f>
        <v>0</v>
      </c>
      <c r="N11" s="9">
        <f>N53</f>
        <v>0</v>
      </c>
      <c r="O11" s="61"/>
      <c r="P11" s="62"/>
      <c r="Q11" s="63">
        <f>Q53</f>
        <v>1046.5</v>
      </c>
      <c r="R11" s="68"/>
      <c r="S11" s="79">
        <f t="shared" si="2"/>
        <v>71398.02</v>
      </c>
      <c r="T11" s="80">
        <f t="shared" si="3"/>
        <v>1046.5</v>
      </c>
      <c r="U11" s="80">
        <f t="shared" si="4"/>
        <v>68.225532728141431</v>
      </c>
      <c r="V11" s="77"/>
    </row>
    <row r="12" spans="2:22" s="1" customFormat="1" ht="20.149999999999999" customHeight="1" x14ac:dyDescent="0.35">
      <c r="B12" s="7">
        <v>6</v>
      </c>
      <c r="C12" s="87" t="s">
        <v>19</v>
      </c>
      <c r="D12" s="9">
        <f>D61</f>
        <v>0</v>
      </c>
      <c r="E12" s="9">
        <f>E61</f>
        <v>265.24</v>
      </c>
      <c r="F12" s="9">
        <f>F61</f>
        <v>0</v>
      </c>
      <c r="G12" s="9">
        <f>G61</f>
        <v>1712.97</v>
      </c>
      <c r="H12" s="9">
        <f>H61</f>
        <v>1474.63</v>
      </c>
      <c r="I12" s="9">
        <f>I61</f>
        <v>3622.8</v>
      </c>
      <c r="J12" s="9">
        <f>J61</f>
        <v>0</v>
      </c>
      <c r="K12" s="9">
        <f>K61</f>
        <v>0</v>
      </c>
      <c r="L12" s="9">
        <f>L61</f>
        <v>0</v>
      </c>
      <c r="M12" s="9">
        <f>M61</f>
        <v>1134.07</v>
      </c>
      <c r="N12" s="9">
        <f>N61</f>
        <v>0</v>
      </c>
      <c r="O12" s="61"/>
      <c r="P12" s="62"/>
      <c r="Q12" s="63">
        <f>Q61</f>
        <v>37.5</v>
      </c>
      <c r="R12" s="68"/>
      <c r="S12" s="79">
        <f t="shared" si="2"/>
        <v>8209.7100000000009</v>
      </c>
      <c r="T12" s="80">
        <f t="shared" si="3"/>
        <v>37.5</v>
      </c>
      <c r="U12" s="80">
        <f t="shared" si="4"/>
        <v>218.92560000000003</v>
      </c>
      <c r="V12" s="77"/>
    </row>
    <row r="13" spans="2:22" s="1" customFormat="1" ht="20.149999999999999" customHeight="1" thickBot="1" x14ac:dyDescent="0.4">
      <c r="B13" s="7">
        <v>7</v>
      </c>
      <c r="C13" s="87" t="s">
        <v>20</v>
      </c>
      <c r="D13" s="10">
        <f>D63</f>
        <v>142.52000000000001</v>
      </c>
      <c r="E13" s="10">
        <f t="shared" ref="E13:M13" si="7">E63</f>
        <v>0</v>
      </c>
      <c r="F13" s="10">
        <f t="shared" si="7"/>
        <v>0</v>
      </c>
      <c r="G13" s="10">
        <f t="shared" si="7"/>
        <v>555</v>
      </c>
      <c r="H13" s="10">
        <f t="shared" si="7"/>
        <v>0</v>
      </c>
      <c r="I13" s="10">
        <f t="shared" si="7"/>
        <v>0</v>
      </c>
      <c r="J13" s="10">
        <f t="shared" si="7"/>
        <v>0</v>
      </c>
      <c r="K13" s="10">
        <f t="shared" si="7"/>
        <v>0</v>
      </c>
      <c r="L13" s="10">
        <f t="shared" si="7"/>
        <v>0</v>
      </c>
      <c r="M13" s="10">
        <f t="shared" si="7"/>
        <v>0</v>
      </c>
      <c r="N13" s="10">
        <f>N63</f>
        <v>0</v>
      </c>
      <c r="O13" s="64"/>
      <c r="P13" s="65"/>
      <c r="Q13" s="66">
        <f>Q63</f>
        <v>6</v>
      </c>
      <c r="R13" s="68"/>
      <c r="S13" s="79">
        <f t="shared" si="2"/>
        <v>697.52</v>
      </c>
      <c r="T13" s="80">
        <f t="shared" si="3"/>
        <v>6</v>
      </c>
      <c r="U13" s="80">
        <f t="shared" si="4"/>
        <v>116.25333333333333</v>
      </c>
      <c r="V13" s="77"/>
    </row>
    <row r="14" spans="2:22" s="1" customFormat="1" ht="41.25" customHeight="1" thickTop="1" thickBot="1" x14ac:dyDescent="0.4">
      <c r="B14" s="28" t="s">
        <v>18</v>
      </c>
      <c r="C14" s="29"/>
      <c r="D14" s="22">
        <f>SUM(D7:D13)</f>
        <v>142.52000000000001</v>
      </c>
      <c r="E14" s="22">
        <f>SUM(E7:E13)</f>
        <v>19953.140000000003</v>
      </c>
      <c r="F14" s="22">
        <f>SUM(F7:F13)</f>
        <v>9230.3700000000008</v>
      </c>
      <c r="G14" s="22">
        <f>SUM(G7:G13)</f>
        <v>71113.159999999989</v>
      </c>
      <c r="H14" s="22">
        <f>SUM(H7:H13)</f>
        <v>28396.150000000005</v>
      </c>
      <c r="I14" s="22">
        <f>SUM(I7:I13)</f>
        <v>65545.56</v>
      </c>
      <c r="J14" s="22">
        <f>SUM(J7:J13)</f>
        <v>2390.2800000000002</v>
      </c>
      <c r="K14" s="22">
        <f>SUM(K7:K13)</f>
        <v>2013.74</v>
      </c>
      <c r="L14" s="22">
        <f>SUM(L7:L13)</f>
        <v>24175.35</v>
      </c>
      <c r="M14" s="22">
        <f>SUM(M7:M13)</f>
        <v>35338.239999999998</v>
      </c>
      <c r="N14" s="22">
        <f>SUM(N7:N13)</f>
        <v>0</v>
      </c>
      <c r="O14" s="2">
        <f>SUM(O7:O13)</f>
        <v>73</v>
      </c>
      <c r="P14" s="2">
        <f>SUM(P7:P13)</f>
        <v>603</v>
      </c>
      <c r="Q14" s="2">
        <f>SUM(Q7:Q13)</f>
        <v>2385</v>
      </c>
      <c r="R14" s="71"/>
      <c r="S14" s="49">
        <f t="shared" si="2"/>
        <v>258298.51</v>
      </c>
      <c r="T14" s="84">
        <f t="shared" si="3"/>
        <v>3061</v>
      </c>
      <c r="U14" s="84">
        <f t="shared" si="4"/>
        <v>84.383701404769681</v>
      </c>
      <c r="V14" s="78"/>
    </row>
    <row r="15" spans="2:22" ht="39" customHeight="1" thickTop="1" thickBot="1" x14ac:dyDescent="0.4">
      <c r="B15" s="33"/>
      <c r="C15" s="40"/>
      <c r="D15" s="40"/>
      <c r="E15" s="40"/>
      <c r="F15" s="40"/>
      <c r="G15" s="40"/>
      <c r="H15" s="40"/>
      <c r="I15" s="40"/>
      <c r="J15" s="38" t="s">
        <v>31</v>
      </c>
      <c r="K15" s="39"/>
      <c r="L15" s="39"/>
      <c r="M15" s="30">
        <f>E14+F14+G14+H14+I14+J14+K14+L14+M14+N14</f>
        <v>258155.99</v>
      </c>
      <c r="N15" s="31"/>
      <c r="O15" s="26" t="s">
        <v>30</v>
      </c>
      <c r="P15" s="27"/>
      <c r="Q15" s="21">
        <f>O14+P14+Q14</f>
        <v>3061</v>
      </c>
      <c r="R15" s="81"/>
      <c r="S15" s="82"/>
      <c r="T15" s="83"/>
      <c r="U15" s="83"/>
      <c r="V15" s="67"/>
    </row>
    <row r="16" spans="2:22" ht="15" thickTop="1" x14ac:dyDescent="0.35">
      <c r="E16" s="20"/>
      <c r="F16" s="20"/>
      <c r="G16" s="20"/>
      <c r="H16" s="20"/>
      <c r="S16" s="68"/>
      <c r="T16" s="67"/>
    </row>
    <row r="17" spans="2:22" ht="20" customHeight="1" x14ac:dyDescent="0.35"/>
    <row r="18" spans="2:22" ht="20" customHeight="1" x14ac:dyDescent="0.35"/>
    <row r="19" spans="2:22" ht="20" customHeight="1" x14ac:dyDescent="0.35"/>
    <row r="20" spans="2:22" ht="20" customHeight="1" x14ac:dyDescent="0.35">
      <c r="B20" s="23"/>
      <c r="C20" s="47" t="s">
        <v>12</v>
      </c>
      <c r="D20" s="12" t="s">
        <v>23</v>
      </c>
      <c r="E20" s="13" t="s">
        <v>24</v>
      </c>
      <c r="F20" s="13" t="s">
        <v>0</v>
      </c>
      <c r="G20" s="13" t="s">
        <v>1</v>
      </c>
      <c r="H20" s="13" t="s">
        <v>8</v>
      </c>
      <c r="I20" s="13" t="s">
        <v>10</v>
      </c>
      <c r="J20" s="13" t="s">
        <v>2</v>
      </c>
      <c r="K20" s="13" t="s">
        <v>3</v>
      </c>
      <c r="L20" s="13" t="s">
        <v>4</v>
      </c>
      <c r="M20" s="13" t="s">
        <v>9</v>
      </c>
      <c r="N20" s="13" t="s">
        <v>11</v>
      </c>
      <c r="O20" s="49" t="s">
        <v>32</v>
      </c>
      <c r="P20" s="49" t="s">
        <v>25</v>
      </c>
      <c r="Q20" s="46" t="s">
        <v>14</v>
      </c>
      <c r="R20" s="71"/>
      <c r="S20" s="71"/>
    </row>
    <row r="21" spans="2:22" ht="20" customHeight="1" x14ac:dyDescent="0.35">
      <c r="B21" s="43"/>
      <c r="C21" s="48"/>
      <c r="D21" s="7">
        <v>0</v>
      </c>
      <c r="E21" s="7">
        <v>76.59</v>
      </c>
      <c r="F21" s="7">
        <v>367.31</v>
      </c>
      <c r="G21" s="7">
        <v>1941.1</v>
      </c>
      <c r="H21" s="7">
        <v>3399.74</v>
      </c>
      <c r="I21" s="7">
        <v>41216.35</v>
      </c>
      <c r="J21" s="7">
        <v>1856.64</v>
      </c>
      <c r="K21" s="7">
        <v>2013.74</v>
      </c>
      <c r="L21" s="7">
        <v>6131.65</v>
      </c>
      <c r="M21" s="7">
        <v>1544.62</v>
      </c>
      <c r="N21" s="7"/>
      <c r="O21" s="7">
        <v>73</v>
      </c>
      <c r="P21" s="7">
        <v>603</v>
      </c>
      <c r="Q21" s="7"/>
      <c r="R21" s="68"/>
      <c r="S21" s="68"/>
      <c r="T21" s="70">
        <f>D21+E21+F21+G21+H21+I21+J21+K21+L21+M21+N21</f>
        <v>58547.74</v>
      </c>
    </row>
    <row r="22" spans="2:22" ht="20" customHeight="1" x14ac:dyDescent="0.35">
      <c r="B22" s="14"/>
      <c r="C22" s="15" t="s">
        <v>62</v>
      </c>
      <c r="D22" s="15">
        <f>D21</f>
        <v>0</v>
      </c>
      <c r="E22" s="15">
        <f t="shared" ref="E22:K22" si="8">E21</f>
        <v>76.59</v>
      </c>
      <c r="F22" s="15">
        <f t="shared" si="8"/>
        <v>367.31</v>
      </c>
      <c r="G22" s="15">
        <f t="shared" si="8"/>
        <v>1941.1</v>
      </c>
      <c r="H22" s="15">
        <f t="shared" si="8"/>
        <v>3399.74</v>
      </c>
      <c r="I22" s="15">
        <f>I21</f>
        <v>41216.35</v>
      </c>
      <c r="J22" s="15">
        <f t="shared" si="8"/>
        <v>1856.64</v>
      </c>
      <c r="K22" s="15">
        <f t="shared" si="8"/>
        <v>2013.74</v>
      </c>
      <c r="L22" s="15">
        <f>L21</f>
        <v>6131.65</v>
      </c>
      <c r="M22" s="15">
        <f>M21</f>
        <v>1544.62</v>
      </c>
      <c r="N22" s="15">
        <f t="shared" ref="N22:Q22" si="9">N21</f>
        <v>0</v>
      </c>
      <c r="O22" s="15">
        <f t="shared" si="9"/>
        <v>73</v>
      </c>
      <c r="P22" s="15">
        <f t="shared" si="9"/>
        <v>603</v>
      </c>
      <c r="Q22" s="15">
        <f t="shared" si="9"/>
        <v>0</v>
      </c>
      <c r="R22" s="74"/>
      <c r="S22" s="74"/>
    </row>
    <row r="23" spans="2:22" ht="20" customHeight="1" x14ac:dyDescent="0.35">
      <c r="B23" s="43"/>
      <c r="C23" s="45" t="s">
        <v>49</v>
      </c>
      <c r="D23" s="12" t="s">
        <v>23</v>
      </c>
      <c r="E23" s="13" t="s">
        <v>24</v>
      </c>
      <c r="F23" s="13" t="s">
        <v>0</v>
      </c>
      <c r="G23" s="13" t="s">
        <v>1</v>
      </c>
      <c r="H23" s="13" t="s">
        <v>8</v>
      </c>
      <c r="I23" s="13" t="s">
        <v>10</v>
      </c>
      <c r="J23" s="13" t="s">
        <v>2</v>
      </c>
      <c r="K23" s="13" t="s">
        <v>3</v>
      </c>
      <c r="L23" s="13" t="s">
        <v>4</v>
      </c>
      <c r="M23" s="13" t="s">
        <v>9</v>
      </c>
      <c r="N23" s="13" t="s">
        <v>11</v>
      </c>
      <c r="O23" s="49"/>
      <c r="P23" s="49"/>
      <c r="Q23" s="46" t="s">
        <v>14</v>
      </c>
      <c r="R23" s="71"/>
      <c r="S23" s="71"/>
    </row>
    <row r="24" spans="2:22" ht="20" customHeight="1" x14ac:dyDescent="0.35">
      <c r="B24" s="23"/>
      <c r="C24" s="23" t="s">
        <v>33</v>
      </c>
      <c r="D24" s="16">
        <v>0</v>
      </c>
      <c r="E24" s="16">
        <v>1699.7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41">
        <v>359.98</v>
      </c>
      <c r="M24" s="41">
        <v>6627.39</v>
      </c>
      <c r="N24" s="16">
        <v>0</v>
      </c>
      <c r="O24" s="23"/>
      <c r="P24" s="23"/>
      <c r="Q24" s="23">
        <v>28</v>
      </c>
      <c r="R24" s="68"/>
      <c r="S24" s="68"/>
      <c r="T24" s="70">
        <f>D24+E24+F24+G24+H24+I24+J24+K24+L24+M24+N24</f>
        <v>8687.07</v>
      </c>
    </row>
    <row r="25" spans="2:22" ht="20" customHeight="1" x14ac:dyDescent="0.35">
      <c r="B25" s="23"/>
      <c r="C25" s="23" t="s">
        <v>34</v>
      </c>
      <c r="D25" s="16">
        <v>0</v>
      </c>
      <c r="E25" s="16">
        <v>1410.42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41">
        <v>443.42</v>
      </c>
      <c r="M25" s="41">
        <v>5003.46</v>
      </c>
      <c r="N25" s="16">
        <v>0</v>
      </c>
      <c r="O25" s="23"/>
      <c r="P25" s="23"/>
      <c r="Q25" s="23">
        <v>20</v>
      </c>
      <c r="R25" s="68"/>
      <c r="S25" s="68"/>
      <c r="T25" s="70">
        <f>D25+E25+F25+G25+H25+I25+J25+K25+L25+M25+N25</f>
        <v>6857.3</v>
      </c>
    </row>
    <row r="26" spans="2:22" ht="20" customHeight="1" x14ac:dyDescent="0.35">
      <c r="B26" s="23"/>
      <c r="C26" s="23" t="s">
        <v>35</v>
      </c>
      <c r="D26" s="16">
        <v>0</v>
      </c>
      <c r="E26" s="16">
        <v>1073.97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41">
        <v>2279.58</v>
      </c>
      <c r="M26" s="41">
        <v>1464.85</v>
      </c>
      <c r="N26" s="16">
        <v>0</v>
      </c>
      <c r="O26" s="23"/>
      <c r="P26" s="23"/>
      <c r="Q26" s="23">
        <v>15</v>
      </c>
      <c r="R26" s="68"/>
      <c r="S26" s="68"/>
      <c r="T26" s="70">
        <f>D26+E26+F26+G26+H26+I26+J26+K26+L26+M26+N26</f>
        <v>4818.3999999999996</v>
      </c>
    </row>
    <row r="27" spans="2:22" ht="20" customHeight="1" x14ac:dyDescent="0.35">
      <c r="B27" s="23"/>
      <c r="C27" s="23" t="s">
        <v>36</v>
      </c>
      <c r="D27" s="16">
        <v>0</v>
      </c>
      <c r="E27" s="16">
        <v>1082.6199999999999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41">
        <v>1263.04</v>
      </c>
      <c r="M27" s="41">
        <v>2027.26</v>
      </c>
      <c r="N27" s="16">
        <v>0</v>
      </c>
      <c r="O27" s="16"/>
      <c r="P27" s="16"/>
      <c r="Q27" s="16">
        <v>15</v>
      </c>
      <c r="R27" s="75"/>
      <c r="S27" s="75"/>
      <c r="T27" s="70">
        <f>D27+E27+F27+G27+H27+I27+J27+K27+L27+M27+N27</f>
        <v>4372.92</v>
      </c>
    </row>
    <row r="28" spans="2:22" ht="20" customHeight="1" x14ac:dyDescent="0.35">
      <c r="B28" s="23"/>
      <c r="C28" s="23" t="s">
        <v>37</v>
      </c>
      <c r="D28" s="16">
        <v>0</v>
      </c>
      <c r="E28" s="16">
        <v>321.94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41">
        <v>0</v>
      </c>
      <c r="M28" s="41">
        <v>914.76</v>
      </c>
      <c r="N28" s="16">
        <v>0</v>
      </c>
      <c r="O28" s="23"/>
      <c r="P28" s="23"/>
      <c r="Q28" s="23">
        <v>4</v>
      </c>
      <c r="R28" s="68"/>
      <c r="S28" s="68"/>
      <c r="T28" s="70">
        <f>D28+E28+F28+G28+H28+I28+J28+K28+L28+M28+N28</f>
        <v>1236.7</v>
      </c>
    </row>
    <row r="29" spans="2:22" ht="20" customHeight="1" x14ac:dyDescent="0.35">
      <c r="B29" s="14"/>
      <c r="C29" s="15" t="s">
        <v>63</v>
      </c>
      <c r="D29" s="50">
        <f>D24+D25+D26+D27+D28</f>
        <v>0</v>
      </c>
      <c r="E29" s="50">
        <f t="shared" ref="E29:Q29" si="10">E24+E25+E26+E27+E28</f>
        <v>5588.65</v>
      </c>
      <c r="F29" s="50">
        <f t="shared" si="10"/>
        <v>0</v>
      </c>
      <c r="G29" s="50">
        <f t="shared" si="10"/>
        <v>0</v>
      </c>
      <c r="H29" s="50">
        <f t="shared" si="10"/>
        <v>0</v>
      </c>
      <c r="I29" s="50">
        <f t="shared" si="10"/>
        <v>0</v>
      </c>
      <c r="J29" s="50">
        <f t="shared" si="10"/>
        <v>0</v>
      </c>
      <c r="K29" s="50">
        <f t="shared" si="10"/>
        <v>0</v>
      </c>
      <c r="L29" s="50">
        <f t="shared" si="10"/>
        <v>4346.0200000000004</v>
      </c>
      <c r="M29" s="50">
        <f t="shared" si="10"/>
        <v>16037.720000000001</v>
      </c>
      <c r="N29" s="50">
        <f t="shared" si="10"/>
        <v>0</v>
      </c>
      <c r="O29" s="50">
        <f t="shared" si="10"/>
        <v>0</v>
      </c>
      <c r="P29" s="50">
        <f t="shared" si="10"/>
        <v>0</v>
      </c>
      <c r="Q29" s="50">
        <f t="shared" si="10"/>
        <v>82</v>
      </c>
      <c r="R29" s="76"/>
      <c r="S29" s="76"/>
    </row>
    <row r="30" spans="2:22" s="44" customFormat="1" ht="20" customHeight="1" x14ac:dyDescent="0.35">
      <c r="B30" s="43"/>
      <c r="C30" s="45" t="s">
        <v>50</v>
      </c>
      <c r="D30" s="12" t="s">
        <v>23</v>
      </c>
      <c r="E30" s="13" t="s">
        <v>24</v>
      </c>
      <c r="F30" s="13" t="s">
        <v>0</v>
      </c>
      <c r="G30" s="13" t="s">
        <v>1</v>
      </c>
      <c r="H30" s="13" t="s">
        <v>8</v>
      </c>
      <c r="I30" s="13" t="s">
        <v>10</v>
      </c>
      <c r="J30" s="13" t="s">
        <v>2</v>
      </c>
      <c r="K30" s="13" t="s">
        <v>3</v>
      </c>
      <c r="L30" s="13" t="s">
        <v>4</v>
      </c>
      <c r="M30" s="13" t="s">
        <v>9</v>
      </c>
      <c r="N30" s="13" t="s">
        <v>11</v>
      </c>
      <c r="O30" s="49"/>
      <c r="P30" s="49"/>
      <c r="Q30" s="46" t="s">
        <v>14</v>
      </c>
      <c r="R30" s="71"/>
      <c r="S30" s="71"/>
      <c r="T30" s="73"/>
      <c r="U30" s="73"/>
      <c r="V30" s="73"/>
    </row>
    <row r="31" spans="2:22" ht="42.5" customHeight="1" x14ac:dyDescent="0.35">
      <c r="B31" s="23"/>
      <c r="C31" s="42" t="s">
        <v>38</v>
      </c>
      <c r="D31" s="23">
        <v>0</v>
      </c>
      <c r="E31" s="23">
        <v>661.32</v>
      </c>
      <c r="F31" s="23">
        <v>4654.1000000000004</v>
      </c>
      <c r="G31" s="23">
        <v>6231.47</v>
      </c>
      <c r="H31" s="23">
        <v>4689.72</v>
      </c>
      <c r="I31" s="23">
        <v>1730.42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/>
      <c r="P31" s="23"/>
      <c r="Q31" s="23">
        <v>527</v>
      </c>
      <c r="R31" s="68"/>
      <c r="S31" s="68"/>
      <c r="T31" s="70">
        <f>D31+E31+F31+G31+H31+I31+J31+K31+L31+M31+N31</f>
        <v>17967.03</v>
      </c>
    </row>
    <row r="32" spans="2:22" ht="20" customHeight="1" x14ac:dyDescent="0.35">
      <c r="B32" s="23"/>
      <c r="C32" s="23" t="s">
        <v>39</v>
      </c>
      <c r="D32" s="23">
        <v>0</v>
      </c>
      <c r="E32" s="23">
        <v>228.69</v>
      </c>
      <c r="F32" s="23">
        <v>0</v>
      </c>
      <c r="G32" s="23">
        <v>4091.94</v>
      </c>
      <c r="H32" s="23">
        <v>0</v>
      </c>
      <c r="I32" s="23">
        <v>11100.1</v>
      </c>
      <c r="J32" s="23">
        <v>196.92</v>
      </c>
      <c r="K32" s="23">
        <v>0</v>
      </c>
      <c r="L32" s="23">
        <v>0</v>
      </c>
      <c r="M32" s="23">
        <v>0</v>
      </c>
      <c r="N32" s="23">
        <v>0</v>
      </c>
      <c r="O32" s="23"/>
      <c r="P32" s="23"/>
      <c r="Q32" s="23">
        <v>268</v>
      </c>
      <c r="R32" s="68"/>
      <c r="S32" s="68"/>
      <c r="T32" s="70">
        <f>D32+E32+F32+G32+H32+I32+J32+K32+L32+M32+N32</f>
        <v>15617.65</v>
      </c>
    </row>
    <row r="33" spans="2:22" ht="20" customHeight="1" x14ac:dyDescent="0.35">
      <c r="B33" s="23"/>
      <c r="C33" s="23" t="s">
        <v>40</v>
      </c>
      <c r="D33" s="23">
        <v>0</v>
      </c>
      <c r="E33" s="23">
        <v>0</v>
      </c>
      <c r="F33" s="23">
        <v>0</v>
      </c>
      <c r="G33" s="23">
        <v>173.16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/>
      <c r="P33" s="23"/>
      <c r="Q33" s="23">
        <v>10</v>
      </c>
      <c r="R33" s="68"/>
      <c r="S33" s="68"/>
      <c r="T33" s="70">
        <f>D33+E33+F33+G33+H33+I33+J33+K33+L33+M33+N33</f>
        <v>173.16</v>
      </c>
    </row>
    <row r="34" spans="2:22" ht="20" customHeight="1" x14ac:dyDescent="0.35">
      <c r="B34" s="23"/>
      <c r="C34" s="23" t="s">
        <v>41</v>
      </c>
      <c r="D34" s="23">
        <v>0</v>
      </c>
      <c r="E34" s="23">
        <v>210.91</v>
      </c>
      <c r="F34" s="23">
        <v>0</v>
      </c>
      <c r="G34" s="23">
        <v>8116.3</v>
      </c>
      <c r="H34" s="23">
        <v>3562.05</v>
      </c>
      <c r="I34" s="23">
        <v>1011.33</v>
      </c>
      <c r="J34" s="23">
        <v>126.72</v>
      </c>
      <c r="K34" s="23">
        <v>0</v>
      </c>
      <c r="L34" s="23">
        <v>0</v>
      </c>
      <c r="M34" s="23">
        <v>0</v>
      </c>
      <c r="N34" s="23">
        <v>0</v>
      </c>
      <c r="O34" s="23"/>
      <c r="P34" s="23"/>
      <c r="Q34" s="23">
        <v>137</v>
      </c>
      <c r="R34" s="68"/>
      <c r="S34" s="68"/>
      <c r="T34" s="70">
        <f>D34+E34+F34+G34+H34+I34+J34+K34+L34+M34+N34</f>
        <v>13027.310000000001</v>
      </c>
    </row>
    <row r="35" spans="2:22" ht="20" customHeight="1" x14ac:dyDescent="0.35">
      <c r="B35" s="23"/>
      <c r="C35" s="23" t="s">
        <v>43</v>
      </c>
      <c r="D35" s="23">
        <v>0</v>
      </c>
      <c r="E35" s="23">
        <v>32.18</v>
      </c>
      <c r="F35" s="23">
        <v>0</v>
      </c>
      <c r="G35" s="23">
        <v>0</v>
      </c>
      <c r="H35" s="23">
        <v>485.94</v>
      </c>
      <c r="I35" s="23">
        <v>720.48</v>
      </c>
      <c r="J35" s="23">
        <v>112.32</v>
      </c>
      <c r="K35" s="23">
        <v>0</v>
      </c>
      <c r="L35" s="23">
        <v>0</v>
      </c>
      <c r="M35" s="23">
        <v>0</v>
      </c>
      <c r="N35" s="23">
        <v>0</v>
      </c>
      <c r="O35" s="23"/>
      <c r="P35" s="23"/>
      <c r="Q35" s="23">
        <v>10</v>
      </c>
      <c r="R35" s="68"/>
      <c r="S35" s="68"/>
      <c r="T35" s="70">
        <f>D35+E35+F35+G35+H35+I35+J35+K35+L35+M35+N35</f>
        <v>1350.9199999999998</v>
      </c>
    </row>
    <row r="36" spans="2:22" ht="20" customHeight="1" x14ac:dyDescent="0.35">
      <c r="B36" s="23"/>
      <c r="C36" s="23" t="s">
        <v>42</v>
      </c>
      <c r="D36" s="23">
        <v>0</v>
      </c>
      <c r="E36" s="23">
        <v>32.18</v>
      </c>
      <c r="F36" s="23">
        <v>0</v>
      </c>
      <c r="G36" s="23">
        <v>0</v>
      </c>
      <c r="H36" s="23">
        <v>485.94</v>
      </c>
      <c r="I36" s="23">
        <v>641.48</v>
      </c>
      <c r="J36" s="23">
        <v>97.68</v>
      </c>
      <c r="K36" s="23">
        <v>0</v>
      </c>
      <c r="L36" s="23">
        <v>0</v>
      </c>
      <c r="M36" s="23">
        <v>0</v>
      </c>
      <c r="N36" s="23">
        <v>0</v>
      </c>
      <c r="O36" s="23"/>
      <c r="P36" s="23"/>
      <c r="Q36" s="23">
        <v>10</v>
      </c>
      <c r="R36" s="68"/>
      <c r="S36" s="68"/>
      <c r="T36" s="70">
        <f>D36+E36+F36+G36+H36+I36+J36+K36+L36+M36+N36</f>
        <v>1257.28</v>
      </c>
    </row>
    <row r="37" spans="2:22" ht="20" customHeight="1" x14ac:dyDescent="0.35">
      <c r="B37" s="51"/>
      <c r="C37" s="15" t="s">
        <v>64</v>
      </c>
      <c r="D37" s="15">
        <f>SUM(D31:D36)</f>
        <v>0</v>
      </c>
      <c r="E37" s="15">
        <f>SUM(E31:E36)</f>
        <v>1165.2800000000002</v>
      </c>
      <c r="F37" s="15">
        <f>SUM(F31:F36)</f>
        <v>4654.1000000000004</v>
      </c>
      <c r="G37" s="15">
        <f>SUM(G31:G36)</f>
        <v>18612.87</v>
      </c>
      <c r="H37" s="15">
        <f>SUM(H31:H36)</f>
        <v>9223.6500000000015</v>
      </c>
      <c r="I37" s="15">
        <f>SUM(I31:I36)</f>
        <v>15203.81</v>
      </c>
      <c r="J37" s="15">
        <f>SUM(J31:J36)</f>
        <v>533.64</v>
      </c>
      <c r="K37" s="15">
        <f>SUM(K31:K36)</f>
        <v>0</v>
      </c>
      <c r="L37" s="15">
        <f>SUM(L31:L36)</f>
        <v>0</v>
      </c>
      <c r="M37" s="15">
        <f>SUM(M31:M36)</f>
        <v>0</v>
      </c>
      <c r="N37" s="15">
        <f>SUM(N31:N36)</f>
        <v>0</v>
      </c>
      <c r="O37" s="15">
        <f>SUM(O31:O36)</f>
        <v>0</v>
      </c>
      <c r="P37" s="15">
        <f>SUM(P31:P36)</f>
        <v>0</v>
      </c>
      <c r="Q37" s="15">
        <f>SUM(Q31:Q36)</f>
        <v>962</v>
      </c>
      <c r="R37" s="74"/>
      <c r="S37" s="74"/>
    </row>
    <row r="38" spans="2:22" s="44" customFormat="1" ht="20" customHeight="1" x14ac:dyDescent="0.35">
      <c r="B38" s="43"/>
      <c r="C38" s="45" t="s">
        <v>51</v>
      </c>
      <c r="D38" s="12" t="s">
        <v>23</v>
      </c>
      <c r="E38" s="13" t="s">
        <v>24</v>
      </c>
      <c r="F38" s="13" t="s">
        <v>0</v>
      </c>
      <c r="G38" s="13" t="s">
        <v>1</v>
      </c>
      <c r="H38" s="13" t="s">
        <v>8</v>
      </c>
      <c r="I38" s="13" t="s">
        <v>10</v>
      </c>
      <c r="J38" s="13" t="s">
        <v>2</v>
      </c>
      <c r="K38" s="13" t="s">
        <v>3</v>
      </c>
      <c r="L38" s="13" t="s">
        <v>4</v>
      </c>
      <c r="M38" s="13" t="s">
        <v>9</v>
      </c>
      <c r="N38" s="13" t="s">
        <v>11</v>
      </c>
      <c r="O38" s="49"/>
      <c r="P38" s="49"/>
      <c r="Q38" s="46" t="s">
        <v>14</v>
      </c>
      <c r="R38" s="71"/>
      <c r="S38" s="71"/>
      <c r="T38" s="73"/>
      <c r="U38" s="73"/>
      <c r="V38" s="73"/>
    </row>
    <row r="39" spans="2:22" ht="20" customHeight="1" x14ac:dyDescent="0.35">
      <c r="B39" s="23"/>
      <c r="C39" s="23" t="s">
        <v>44</v>
      </c>
      <c r="D39" s="23">
        <v>0</v>
      </c>
      <c r="E39" s="23">
        <v>2932.8</v>
      </c>
      <c r="F39" s="23">
        <v>0</v>
      </c>
      <c r="G39" s="23">
        <v>0</v>
      </c>
      <c r="H39" s="23">
        <v>628.54999999999995</v>
      </c>
      <c r="I39" s="23">
        <v>0</v>
      </c>
      <c r="J39" s="23">
        <v>0</v>
      </c>
      <c r="K39" s="23">
        <v>0</v>
      </c>
      <c r="L39" s="23">
        <v>3779.59</v>
      </c>
      <c r="M39" s="23">
        <v>4259.18</v>
      </c>
      <c r="N39" s="23">
        <v>0</v>
      </c>
      <c r="O39" s="23"/>
      <c r="P39" s="23"/>
      <c r="Q39" s="23">
        <v>65</v>
      </c>
      <c r="R39" s="68"/>
      <c r="S39" s="68"/>
      <c r="T39" s="70">
        <f>D39+E39+F39+G39+H39+I39+J39+K39+L39+M39+N39</f>
        <v>11600.12</v>
      </c>
    </row>
    <row r="40" spans="2:22" ht="20" customHeight="1" x14ac:dyDescent="0.35">
      <c r="B40" s="23"/>
      <c r="C40" s="23" t="s">
        <v>45</v>
      </c>
      <c r="D40" s="23">
        <v>0</v>
      </c>
      <c r="E40" s="23">
        <v>2514.21</v>
      </c>
      <c r="F40" s="23">
        <v>0</v>
      </c>
      <c r="G40" s="23">
        <v>0</v>
      </c>
      <c r="H40" s="23">
        <v>553.07000000000005</v>
      </c>
      <c r="I40" s="23">
        <v>0</v>
      </c>
      <c r="J40" s="23">
        <v>0</v>
      </c>
      <c r="K40" s="23">
        <v>0</v>
      </c>
      <c r="L40" s="23">
        <v>2847.69</v>
      </c>
      <c r="M40" s="23">
        <v>3733.11</v>
      </c>
      <c r="N40" s="23">
        <v>0</v>
      </c>
      <c r="O40" s="23"/>
      <c r="P40" s="23"/>
      <c r="Q40" s="23">
        <v>55</v>
      </c>
      <c r="R40" s="68"/>
      <c r="S40" s="68"/>
      <c r="T40" s="70">
        <f>D40+E40+F40+G40+H40+I40+J40+K40+L40+M40+N40</f>
        <v>9648.08</v>
      </c>
    </row>
    <row r="41" spans="2:22" ht="20" customHeight="1" x14ac:dyDescent="0.35">
      <c r="B41" s="23"/>
      <c r="C41" s="23" t="s">
        <v>46</v>
      </c>
      <c r="D41" s="23">
        <v>0</v>
      </c>
      <c r="E41" s="23">
        <v>2661.82</v>
      </c>
      <c r="F41" s="23">
        <v>0</v>
      </c>
      <c r="G41" s="23">
        <v>0</v>
      </c>
      <c r="H41" s="23">
        <v>553.07000000000005</v>
      </c>
      <c r="I41" s="23">
        <v>0</v>
      </c>
      <c r="J41" s="23">
        <v>0</v>
      </c>
      <c r="K41" s="23">
        <v>0</v>
      </c>
      <c r="L41" s="23">
        <v>3187.05</v>
      </c>
      <c r="M41" s="23">
        <v>4041.11</v>
      </c>
      <c r="N41" s="23">
        <v>0</v>
      </c>
      <c r="O41" s="23"/>
      <c r="P41" s="23"/>
      <c r="Q41" s="23">
        <v>59</v>
      </c>
      <c r="R41" s="68"/>
      <c r="S41" s="68"/>
      <c r="T41" s="70">
        <f>D41+E41+F41+G41+H41+I41+J41+K41+L41+M41+N41</f>
        <v>10443.050000000001</v>
      </c>
    </row>
    <row r="42" spans="2:22" ht="20" customHeight="1" x14ac:dyDescent="0.35">
      <c r="B42" s="23"/>
      <c r="C42" s="23" t="s">
        <v>47</v>
      </c>
      <c r="D42" s="23">
        <v>0</v>
      </c>
      <c r="E42" s="23">
        <v>2578.0100000000002</v>
      </c>
      <c r="F42" s="23">
        <v>0</v>
      </c>
      <c r="G42" s="23">
        <v>0</v>
      </c>
      <c r="H42" s="23">
        <v>533.49</v>
      </c>
      <c r="I42" s="23">
        <v>0</v>
      </c>
      <c r="J42" s="23">
        <v>0</v>
      </c>
      <c r="K42" s="23">
        <v>0</v>
      </c>
      <c r="L42" s="23">
        <v>3165.89</v>
      </c>
      <c r="M42" s="23">
        <v>3596.67</v>
      </c>
      <c r="N42" s="23">
        <v>0</v>
      </c>
      <c r="O42" s="23"/>
      <c r="P42" s="23"/>
      <c r="Q42" s="23">
        <v>57</v>
      </c>
      <c r="R42" s="68"/>
      <c r="S42" s="68"/>
      <c r="T42" s="70">
        <f>D42+E42+F42+G42+H42+I42+J42+K42+L42+M42+N42</f>
        <v>9874.06</v>
      </c>
    </row>
    <row r="43" spans="2:22" ht="20" customHeight="1" x14ac:dyDescent="0.35">
      <c r="B43" s="23"/>
      <c r="C43" s="23" t="s">
        <v>48</v>
      </c>
      <c r="D43" s="23">
        <v>0</v>
      </c>
      <c r="E43" s="23">
        <v>661.91</v>
      </c>
      <c r="F43" s="23">
        <v>0</v>
      </c>
      <c r="G43" s="23">
        <v>0</v>
      </c>
      <c r="H43" s="23">
        <v>143.34</v>
      </c>
      <c r="I43" s="23">
        <v>0</v>
      </c>
      <c r="J43" s="23">
        <v>0</v>
      </c>
      <c r="K43" s="23">
        <v>0</v>
      </c>
      <c r="L43" s="23">
        <v>717.46</v>
      </c>
      <c r="M43" s="23">
        <v>991.76</v>
      </c>
      <c r="N43" s="23">
        <v>0</v>
      </c>
      <c r="O43" s="23"/>
      <c r="P43" s="23"/>
      <c r="Q43" s="23">
        <v>15</v>
      </c>
      <c r="R43" s="68"/>
      <c r="S43" s="68"/>
      <c r="T43" s="70">
        <f>D43+E43+F43+G43+H43+I43+J43+K43+L43+M43+N43</f>
        <v>2514.4700000000003</v>
      </c>
    </row>
    <row r="44" spans="2:22" ht="20" customHeight="1" x14ac:dyDescent="0.35">
      <c r="B44" s="51"/>
      <c r="C44" s="15" t="s">
        <v>65</v>
      </c>
      <c r="D44" s="15">
        <f>D39+D40+D41+D42+D43</f>
        <v>0</v>
      </c>
      <c r="E44" s="15">
        <f t="shared" ref="E44:Q44" si="11">E39+E40+E41+E42+E43</f>
        <v>11348.75</v>
      </c>
      <c r="F44" s="15">
        <f t="shared" si="11"/>
        <v>0</v>
      </c>
      <c r="G44" s="15">
        <f t="shared" si="11"/>
        <v>0</v>
      </c>
      <c r="H44" s="15">
        <f t="shared" si="11"/>
        <v>2411.5200000000004</v>
      </c>
      <c r="I44" s="15">
        <f t="shared" si="11"/>
        <v>0</v>
      </c>
      <c r="J44" s="15">
        <f t="shared" si="11"/>
        <v>0</v>
      </c>
      <c r="K44" s="15">
        <f t="shared" si="11"/>
        <v>0</v>
      </c>
      <c r="L44" s="15">
        <f t="shared" si="11"/>
        <v>13697.68</v>
      </c>
      <c r="M44" s="15">
        <f t="shared" si="11"/>
        <v>16621.830000000002</v>
      </c>
      <c r="N44" s="15">
        <f t="shared" si="11"/>
        <v>0</v>
      </c>
      <c r="O44" s="15">
        <f t="shared" si="11"/>
        <v>0</v>
      </c>
      <c r="P44" s="15">
        <f t="shared" si="11"/>
        <v>0</v>
      </c>
      <c r="Q44" s="15">
        <f t="shared" si="11"/>
        <v>251</v>
      </c>
      <c r="R44" s="74"/>
      <c r="S44" s="74"/>
    </row>
    <row r="45" spans="2:22" s="44" customFormat="1" ht="20" customHeight="1" x14ac:dyDescent="0.35">
      <c r="B45" s="43"/>
      <c r="C45" s="45" t="s">
        <v>52</v>
      </c>
      <c r="D45" s="12" t="s">
        <v>23</v>
      </c>
      <c r="E45" s="13" t="s">
        <v>24</v>
      </c>
      <c r="F45" s="13" t="s">
        <v>0</v>
      </c>
      <c r="G45" s="13" t="s">
        <v>1</v>
      </c>
      <c r="H45" s="13" t="s">
        <v>8</v>
      </c>
      <c r="I45" s="13" t="s">
        <v>10</v>
      </c>
      <c r="J45" s="13" t="s">
        <v>2</v>
      </c>
      <c r="K45" s="13" t="s">
        <v>3</v>
      </c>
      <c r="L45" s="13" t="s">
        <v>4</v>
      </c>
      <c r="M45" s="13" t="s">
        <v>9</v>
      </c>
      <c r="N45" s="13" t="s">
        <v>11</v>
      </c>
      <c r="O45" s="49"/>
      <c r="P45" s="49"/>
      <c r="Q45" s="46" t="s">
        <v>14</v>
      </c>
      <c r="R45" s="71"/>
      <c r="S45" s="71"/>
      <c r="T45" s="73"/>
      <c r="U45" s="73"/>
      <c r="V45" s="73"/>
    </row>
    <row r="46" spans="2:22" s="44" customFormat="1" ht="20" customHeight="1" x14ac:dyDescent="0.35">
      <c r="B46" s="43"/>
      <c r="C46" s="23" t="s">
        <v>58</v>
      </c>
      <c r="D46" s="23">
        <v>0</v>
      </c>
      <c r="E46" s="23">
        <v>661.96</v>
      </c>
      <c r="F46" s="23">
        <v>2696.08</v>
      </c>
      <c r="G46" s="23">
        <v>1496.37</v>
      </c>
      <c r="H46" s="23">
        <v>11493.58</v>
      </c>
      <c r="I46" s="23">
        <v>2904.96</v>
      </c>
      <c r="J46" s="23">
        <v>0</v>
      </c>
      <c r="K46" s="23">
        <v>0</v>
      </c>
      <c r="L46" s="23">
        <v>0</v>
      </c>
      <c r="M46" s="23">
        <v>0</v>
      </c>
      <c r="N46" s="23">
        <v>0</v>
      </c>
      <c r="O46" s="49"/>
      <c r="P46" s="49"/>
      <c r="Q46" s="23">
        <v>658</v>
      </c>
      <c r="R46" s="68"/>
      <c r="S46" s="68"/>
      <c r="T46" s="70">
        <f>D46+E46+F46+G46+H46+I46+J46+K46+L46+M46+N46</f>
        <v>19252.95</v>
      </c>
      <c r="U46" s="73"/>
      <c r="V46" s="73"/>
    </row>
    <row r="47" spans="2:22" ht="20" customHeight="1" x14ac:dyDescent="0.35">
      <c r="B47" s="23"/>
      <c r="C47" s="23" t="s">
        <v>53</v>
      </c>
      <c r="D47" s="23">
        <v>0</v>
      </c>
      <c r="E47" s="23">
        <v>203.77</v>
      </c>
      <c r="F47" s="23">
        <v>0</v>
      </c>
      <c r="G47" s="23">
        <v>12421.61</v>
      </c>
      <c r="H47" s="23">
        <v>393.03</v>
      </c>
      <c r="I47" s="23">
        <v>719.17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/>
      <c r="P47" s="23"/>
      <c r="Q47" s="23">
        <v>90</v>
      </c>
      <c r="R47" s="68"/>
      <c r="S47" s="68"/>
      <c r="T47" s="70">
        <f>D47+E47+F47+G47+H47+I47+J47+K47+L47+M47+N47</f>
        <v>13737.580000000002</v>
      </c>
    </row>
    <row r="48" spans="2:22" ht="20" customHeight="1" x14ac:dyDescent="0.35">
      <c r="B48" s="23"/>
      <c r="C48" s="23" t="s">
        <v>54</v>
      </c>
      <c r="D48" s="23">
        <v>0</v>
      </c>
      <c r="E48" s="23">
        <v>203.43</v>
      </c>
      <c r="F48" s="23">
        <v>0</v>
      </c>
      <c r="G48" s="23">
        <v>9562.9500000000007</v>
      </c>
      <c r="H48" s="23">
        <v>0</v>
      </c>
      <c r="I48" s="23">
        <v>663.55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/>
      <c r="P48" s="23"/>
      <c r="Q48" s="23">
        <v>89</v>
      </c>
      <c r="R48" s="68"/>
      <c r="S48" s="68"/>
      <c r="T48" s="70">
        <f>D48+E48+F48+G48+H48+I48+J48+K48+L48+M48+N48</f>
        <v>10429.93</v>
      </c>
    </row>
    <row r="49" spans="2:22" ht="20" customHeight="1" x14ac:dyDescent="0.35">
      <c r="B49" s="23"/>
      <c r="C49" s="23" t="s">
        <v>55</v>
      </c>
      <c r="D49" s="23">
        <v>0</v>
      </c>
      <c r="E49" s="23">
        <v>201.22</v>
      </c>
      <c r="F49" s="23">
        <v>691.04</v>
      </c>
      <c r="G49" s="23">
        <v>10447.91</v>
      </c>
      <c r="H49" s="23">
        <v>0</v>
      </c>
      <c r="I49" s="23">
        <v>663.55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/>
      <c r="P49" s="23"/>
      <c r="Q49" s="23">
        <v>90</v>
      </c>
      <c r="R49" s="68"/>
      <c r="S49" s="68"/>
      <c r="T49" s="70">
        <f>D49+E49+F49+G49+H49+I49+J49+K49+L49+M49+N49</f>
        <v>12003.72</v>
      </c>
    </row>
    <row r="50" spans="2:22" ht="20" customHeight="1" x14ac:dyDescent="0.35">
      <c r="B50" s="23"/>
      <c r="C50" s="23" t="s">
        <v>56</v>
      </c>
      <c r="D50" s="23">
        <v>0</v>
      </c>
      <c r="E50" s="23">
        <v>204.32</v>
      </c>
      <c r="F50" s="23">
        <v>821.84</v>
      </c>
      <c r="G50" s="23">
        <v>10958.75</v>
      </c>
      <c r="H50" s="23">
        <v>0</v>
      </c>
      <c r="I50" s="23">
        <v>551.37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/>
      <c r="P50" s="23"/>
      <c r="Q50" s="23">
        <v>94</v>
      </c>
      <c r="R50" s="68"/>
      <c r="S50" s="68"/>
      <c r="T50" s="70">
        <f>D50+E50+F50+G50+H50+I50+J50+K50+L50+M50+N50</f>
        <v>12536.28</v>
      </c>
    </row>
    <row r="51" spans="2:22" ht="20" customHeight="1" x14ac:dyDescent="0.35">
      <c r="B51" s="23"/>
      <c r="C51" s="23" t="s">
        <v>59</v>
      </c>
      <c r="D51" s="23">
        <v>0</v>
      </c>
      <c r="E51" s="23">
        <v>4.1500000000000004</v>
      </c>
      <c r="F51" s="23">
        <v>0</v>
      </c>
      <c r="G51" s="23">
        <v>302.5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/>
      <c r="P51" s="23"/>
      <c r="Q51" s="23">
        <v>3.5</v>
      </c>
      <c r="R51" s="68"/>
      <c r="S51" s="68"/>
    </row>
    <row r="52" spans="2:22" ht="20" customHeight="1" x14ac:dyDescent="0.35">
      <c r="B52" s="23"/>
      <c r="C52" s="23" t="s">
        <v>57</v>
      </c>
      <c r="D52" s="23">
        <v>0</v>
      </c>
      <c r="E52" s="23">
        <v>29.78</v>
      </c>
      <c r="F52" s="23">
        <v>0</v>
      </c>
      <c r="G52" s="23">
        <v>3101.13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/>
      <c r="P52" s="23"/>
      <c r="Q52" s="23">
        <v>22</v>
      </c>
      <c r="R52" s="68"/>
      <c r="S52" s="68"/>
      <c r="T52" s="70">
        <f>D52+E52+F52+G52+H52+I52+J52+K52+L52+M52+N52</f>
        <v>3130.9100000000003</v>
      </c>
    </row>
    <row r="53" spans="2:22" ht="20" customHeight="1" x14ac:dyDescent="0.35">
      <c r="B53" s="51"/>
      <c r="C53" s="15" t="s">
        <v>66</v>
      </c>
      <c r="D53" s="15">
        <f>SUM(D46:D52)</f>
        <v>0</v>
      </c>
      <c r="E53" s="15">
        <f t="shared" ref="E53:Q53" si="12">SUM(E46:E52)</f>
        <v>1508.63</v>
      </c>
      <c r="F53" s="15">
        <f t="shared" si="12"/>
        <v>4208.96</v>
      </c>
      <c r="G53" s="15">
        <f t="shared" si="12"/>
        <v>48291.219999999994</v>
      </c>
      <c r="H53" s="15">
        <f t="shared" si="12"/>
        <v>11886.61</v>
      </c>
      <c r="I53" s="15">
        <f t="shared" si="12"/>
        <v>5502.6</v>
      </c>
      <c r="J53" s="15">
        <f t="shared" si="12"/>
        <v>0</v>
      </c>
      <c r="K53" s="15">
        <f t="shared" si="12"/>
        <v>0</v>
      </c>
      <c r="L53" s="15">
        <f t="shared" si="12"/>
        <v>0</v>
      </c>
      <c r="M53" s="15">
        <f t="shared" si="12"/>
        <v>0</v>
      </c>
      <c r="N53" s="15">
        <f t="shared" si="12"/>
        <v>0</v>
      </c>
      <c r="O53" s="15">
        <f t="shared" si="12"/>
        <v>0</v>
      </c>
      <c r="P53" s="15">
        <f t="shared" si="12"/>
        <v>0</v>
      </c>
      <c r="Q53" s="15">
        <f t="shared" si="12"/>
        <v>1046.5</v>
      </c>
      <c r="R53" s="74"/>
      <c r="S53" s="74"/>
    </row>
    <row r="54" spans="2:22" s="44" customFormat="1" ht="20" customHeight="1" x14ac:dyDescent="0.35">
      <c r="B54" s="43"/>
      <c r="C54" s="45" t="s">
        <v>19</v>
      </c>
      <c r="D54" s="12" t="s">
        <v>23</v>
      </c>
      <c r="E54" s="13" t="s">
        <v>24</v>
      </c>
      <c r="F54" s="13" t="s">
        <v>0</v>
      </c>
      <c r="G54" s="13" t="s">
        <v>1</v>
      </c>
      <c r="H54" s="13" t="s">
        <v>8</v>
      </c>
      <c r="I54" s="13" t="s">
        <v>10</v>
      </c>
      <c r="J54" s="13" t="s">
        <v>2</v>
      </c>
      <c r="K54" s="13" t="s">
        <v>3</v>
      </c>
      <c r="L54" s="13" t="s">
        <v>4</v>
      </c>
      <c r="M54" s="13" t="s">
        <v>9</v>
      </c>
      <c r="N54" s="13" t="s">
        <v>11</v>
      </c>
      <c r="O54" s="49"/>
      <c r="P54" s="49"/>
      <c r="Q54" s="46" t="s">
        <v>14</v>
      </c>
      <c r="R54" s="71"/>
      <c r="S54" s="71"/>
      <c r="T54" s="73"/>
      <c r="U54" s="73"/>
      <c r="V54" s="73"/>
    </row>
    <row r="55" spans="2:22" ht="20" customHeight="1" x14ac:dyDescent="0.35">
      <c r="B55" s="23"/>
      <c r="C55" s="23" t="s">
        <v>26</v>
      </c>
      <c r="D55" s="23">
        <v>0</v>
      </c>
      <c r="E55" s="23">
        <v>39.97</v>
      </c>
      <c r="F55" s="23">
        <v>0</v>
      </c>
      <c r="G55" s="23">
        <v>318.61</v>
      </c>
      <c r="H55" s="23">
        <v>751.41</v>
      </c>
      <c r="I55" s="23">
        <v>0</v>
      </c>
      <c r="J55" s="23">
        <v>0</v>
      </c>
      <c r="K55" s="23">
        <v>0</v>
      </c>
      <c r="L55" s="23">
        <v>0</v>
      </c>
      <c r="M55" s="23">
        <v>162.01</v>
      </c>
      <c r="N55" s="23">
        <v>0</v>
      </c>
      <c r="O55" s="23"/>
      <c r="P55" s="23"/>
      <c r="Q55" s="23">
        <v>7</v>
      </c>
      <c r="R55" s="68"/>
      <c r="S55" s="68"/>
      <c r="T55" s="70">
        <f>D55+E55+F55+G55+H55+I55+J55+K55+L55+M55+N55</f>
        <v>1272</v>
      </c>
    </row>
    <row r="56" spans="2:22" ht="20" customHeight="1" x14ac:dyDescent="0.35">
      <c r="B56" s="23"/>
      <c r="C56" s="23" t="s">
        <v>27</v>
      </c>
      <c r="D56" s="23">
        <v>0</v>
      </c>
      <c r="E56" s="23">
        <v>37.39</v>
      </c>
      <c r="F56" s="23">
        <v>0</v>
      </c>
      <c r="G56" s="23">
        <v>211.84</v>
      </c>
      <c r="H56" s="23">
        <v>0</v>
      </c>
      <c r="I56" s="23">
        <v>652.07000000000005</v>
      </c>
      <c r="J56" s="23">
        <v>0</v>
      </c>
      <c r="K56" s="23">
        <v>0</v>
      </c>
      <c r="L56" s="23">
        <v>0</v>
      </c>
      <c r="M56" s="23">
        <v>162.01</v>
      </c>
      <c r="N56" s="23">
        <v>0</v>
      </c>
      <c r="O56" s="23"/>
      <c r="P56" s="23"/>
      <c r="Q56" s="23">
        <v>5</v>
      </c>
      <c r="R56" s="68"/>
      <c r="S56" s="68"/>
      <c r="T56" s="70">
        <f>D56+E56+F56+G56+H56+I56+J56+K56+L56+M56+N56</f>
        <v>1063.31</v>
      </c>
    </row>
    <row r="57" spans="2:22" ht="20" customHeight="1" x14ac:dyDescent="0.35">
      <c r="B57" s="23"/>
      <c r="C57" s="23" t="s">
        <v>60</v>
      </c>
      <c r="D57" s="23">
        <v>0</v>
      </c>
      <c r="E57" s="23">
        <v>35.94</v>
      </c>
      <c r="F57" s="23">
        <v>0</v>
      </c>
      <c r="G57" s="23">
        <v>214.61</v>
      </c>
      <c r="H57" s="23">
        <v>0</v>
      </c>
      <c r="I57" s="23">
        <v>647.96</v>
      </c>
      <c r="J57" s="23">
        <v>0</v>
      </c>
      <c r="K57" s="23">
        <v>0</v>
      </c>
      <c r="L57" s="23">
        <v>0</v>
      </c>
      <c r="M57" s="23">
        <v>162.01</v>
      </c>
      <c r="N57" s="23">
        <v>0</v>
      </c>
      <c r="O57" s="23"/>
      <c r="P57" s="23"/>
      <c r="Q57" s="23">
        <v>4</v>
      </c>
      <c r="R57" s="68"/>
      <c r="S57" s="68"/>
      <c r="T57" s="70">
        <f>D57+E57+F57+G57+H57+I57+J57+K57+L57+M57+N57</f>
        <v>1060.52</v>
      </c>
    </row>
    <row r="58" spans="2:22" ht="20" customHeight="1" x14ac:dyDescent="0.35">
      <c r="B58" s="23"/>
      <c r="C58" s="23" t="s">
        <v>28</v>
      </c>
      <c r="D58" s="23">
        <v>0</v>
      </c>
      <c r="E58" s="23">
        <v>42.67</v>
      </c>
      <c r="F58" s="23">
        <v>0</v>
      </c>
      <c r="G58" s="23">
        <v>326.85000000000002</v>
      </c>
      <c r="H58" s="23">
        <v>723.22</v>
      </c>
      <c r="I58" s="23">
        <v>374.78</v>
      </c>
      <c r="J58" s="23">
        <v>0</v>
      </c>
      <c r="K58" s="23">
        <v>0</v>
      </c>
      <c r="L58" s="23">
        <v>0</v>
      </c>
      <c r="M58" s="23">
        <v>162.01</v>
      </c>
      <c r="N58" s="23">
        <v>0</v>
      </c>
      <c r="O58" s="23"/>
      <c r="P58" s="23"/>
      <c r="Q58" s="23">
        <v>8.5</v>
      </c>
      <c r="R58" s="68"/>
      <c r="S58" s="68"/>
      <c r="T58" s="70">
        <f>D58+E58+F58+G58+H58+I58+J58+K58+L58+M58+N58</f>
        <v>1629.53</v>
      </c>
    </row>
    <row r="59" spans="2:22" ht="20" customHeight="1" x14ac:dyDescent="0.35">
      <c r="B59" s="23"/>
      <c r="C59" s="23" t="s">
        <v>29</v>
      </c>
      <c r="D59" s="23">
        <v>0</v>
      </c>
      <c r="E59" s="23">
        <v>37.39</v>
      </c>
      <c r="F59" s="23">
        <v>0</v>
      </c>
      <c r="G59" s="23">
        <v>211.84</v>
      </c>
      <c r="H59" s="23">
        <v>0</v>
      </c>
      <c r="I59" s="23">
        <v>652.07000000000005</v>
      </c>
      <c r="J59" s="23">
        <v>0</v>
      </c>
      <c r="K59" s="23">
        <v>0</v>
      </c>
      <c r="L59" s="23">
        <v>0</v>
      </c>
      <c r="M59" s="23">
        <v>162.01</v>
      </c>
      <c r="N59" s="23">
        <v>0</v>
      </c>
      <c r="O59" s="23"/>
      <c r="P59" s="23"/>
      <c r="Q59" s="23">
        <v>5</v>
      </c>
      <c r="R59" s="68"/>
      <c r="S59" s="68"/>
      <c r="T59" s="70">
        <f>D59+E59+F59+G59+H59+I59+J59+K59+L59+M59+N59</f>
        <v>1063.31</v>
      </c>
    </row>
    <row r="60" spans="2:22" ht="20" customHeight="1" x14ac:dyDescent="0.35">
      <c r="B60" s="23"/>
      <c r="C60" s="23" t="s">
        <v>61</v>
      </c>
      <c r="D60" s="23">
        <v>0</v>
      </c>
      <c r="E60" s="23">
        <v>71.88</v>
      </c>
      <c r="F60" s="23">
        <v>0</v>
      </c>
      <c r="G60" s="23">
        <v>429.22</v>
      </c>
      <c r="H60" s="23">
        <v>0</v>
      </c>
      <c r="I60" s="23">
        <v>1295.92</v>
      </c>
      <c r="J60" s="23">
        <v>0</v>
      </c>
      <c r="K60" s="23">
        <v>0</v>
      </c>
      <c r="L60" s="23">
        <v>0</v>
      </c>
      <c r="M60" s="23">
        <v>324.02</v>
      </c>
      <c r="N60" s="23">
        <v>0</v>
      </c>
      <c r="O60" s="23"/>
      <c r="P60" s="23"/>
      <c r="Q60" s="23">
        <v>8</v>
      </c>
      <c r="R60" s="68"/>
      <c r="S60" s="68"/>
      <c r="T60" s="70">
        <f>D60+E60+F60+G60+H60+I60+J60+K60+L60+M60+N60</f>
        <v>2121.04</v>
      </c>
    </row>
    <row r="61" spans="2:22" ht="20" customHeight="1" x14ac:dyDescent="0.35">
      <c r="B61" s="51"/>
      <c r="C61" s="15" t="s">
        <v>67</v>
      </c>
      <c r="D61" s="15">
        <f>D55+D56+D57+D58+D59+D60</f>
        <v>0</v>
      </c>
      <c r="E61" s="15">
        <f t="shared" ref="E61:Q61" si="13">E55+E56+E57+E58+E59+E60</f>
        <v>265.24</v>
      </c>
      <c r="F61" s="15">
        <f t="shared" si="13"/>
        <v>0</v>
      </c>
      <c r="G61" s="15">
        <f t="shared" si="13"/>
        <v>1712.97</v>
      </c>
      <c r="H61" s="15">
        <f t="shared" si="13"/>
        <v>1474.63</v>
      </c>
      <c r="I61" s="15">
        <f t="shared" si="13"/>
        <v>3622.8</v>
      </c>
      <c r="J61" s="15">
        <f t="shared" si="13"/>
        <v>0</v>
      </c>
      <c r="K61" s="15">
        <f t="shared" si="13"/>
        <v>0</v>
      </c>
      <c r="L61" s="15">
        <f t="shared" si="13"/>
        <v>0</v>
      </c>
      <c r="M61" s="15">
        <f t="shared" si="13"/>
        <v>1134.07</v>
      </c>
      <c r="N61" s="15">
        <f t="shared" si="13"/>
        <v>0</v>
      </c>
      <c r="O61" s="15">
        <f t="shared" si="13"/>
        <v>0</v>
      </c>
      <c r="P61" s="15">
        <f t="shared" si="13"/>
        <v>0</v>
      </c>
      <c r="Q61" s="15">
        <f t="shared" si="13"/>
        <v>37.5</v>
      </c>
      <c r="R61" s="74"/>
      <c r="S61" s="74"/>
    </row>
    <row r="62" spans="2:22" s="44" customFormat="1" ht="20" customHeight="1" x14ac:dyDescent="0.35">
      <c r="B62" s="43"/>
      <c r="C62" s="47" t="s">
        <v>20</v>
      </c>
      <c r="D62" s="12" t="s">
        <v>23</v>
      </c>
      <c r="E62" s="13" t="s">
        <v>24</v>
      </c>
      <c r="F62" s="13" t="s">
        <v>0</v>
      </c>
      <c r="G62" s="13" t="s">
        <v>1</v>
      </c>
      <c r="H62" s="13" t="s">
        <v>8</v>
      </c>
      <c r="I62" s="13" t="s">
        <v>10</v>
      </c>
      <c r="J62" s="13" t="s">
        <v>2</v>
      </c>
      <c r="K62" s="13" t="s">
        <v>3</v>
      </c>
      <c r="L62" s="13" t="s">
        <v>4</v>
      </c>
      <c r="M62" s="13" t="s">
        <v>9</v>
      </c>
      <c r="N62" s="13" t="s">
        <v>11</v>
      </c>
      <c r="O62" s="49"/>
      <c r="P62" s="49"/>
      <c r="Q62" s="46" t="s">
        <v>14</v>
      </c>
      <c r="R62" s="71"/>
      <c r="S62" s="71"/>
      <c r="T62" s="73"/>
      <c r="U62" s="73"/>
      <c r="V62" s="73"/>
    </row>
    <row r="63" spans="2:22" s="44" customFormat="1" ht="20" customHeight="1" x14ac:dyDescent="0.35">
      <c r="B63" s="43"/>
      <c r="C63" s="48"/>
      <c r="D63" s="13">
        <v>142.52000000000001</v>
      </c>
      <c r="E63" s="13">
        <v>0</v>
      </c>
      <c r="F63" s="13">
        <v>0</v>
      </c>
      <c r="G63" s="13">
        <v>555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/>
      <c r="P63" s="13"/>
      <c r="Q63" s="43">
        <v>6</v>
      </c>
      <c r="R63" s="68"/>
      <c r="S63" s="68"/>
      <c r="T63" s="73">
        <f>D63+E63+F63+G63+H63+I63+J63+K63+L63+M63+N63</f>
        <v>697.52</v>
      </c>
      <c r="U63" s="73"/>
      <c r="V63" s="73"/>
    </row>
    <row r="64" spans="2:22" s="44" customFormat="1" ht="20" customHeight="1" x14ac:dyDescent="0.35">
      <c r="B64" s="43"/>
      <c r="C64" s="15" t="s">
        <v>68</v>
      </c>
      <c r="D64" s="15">
        <f>D63</f>
        <v>142.52000000000001</v>
      </c>
      <c r="E64" s="15">
        <f t="shared" ref="E64:Q64" si="14">E63</f>
        <v>0</v>
      </c>
      <c r="F64" s="15">
        <f t="shared" si="14"/>
        <v>0</v>
      </c>
      <c r="G64" s="15">
        <f t="shared" si="14"/>
        <v>555</v>
      </c>
      <c r="H64" s="15">
        <f t="shared" si="14"/>
        <v>0</v>
      </c>
      <c r="I64" s="15">
        <f t="shared" si="14"/>
        <v>0</v>
      </c>
      <c r="J64" s="15">
        <f t="shared" si="14"/>
        <v>0</v>
      </c>
      <c r="K64" s="15">
        <f t="shared" si="14"/>
        <v>0</v>
      </c>
      <c r="L64" s="15">
        <f t="shared" si="14"/>
        <v>0</v>
      </c>
      <c r="M64" s="15">
        <f t="shared" si="14"/>
        <v>0</v>
      </c>
      <c r="N64" s="15">
        <f t="shared" si="14"/>
        <v>0</v>
      </c>
      <c r="O64" s="15">
        <f t="shared" si="14"/>
        <v>0</v>
      </c>
      <c r="P64" s="15">
        <f t="shared" si="14"/>
        <v>0</v>
      </c>
      <c r="Q64" s="15">
        <f t="shared" si="14"/>
        <v>6</v>
      </c>
      <c r="R64" s="74"/>
      <c r="S64" s="74"/>
      <c r="T64" s="73">
        <f>D64+E64+F64+G64+H64+I64+J64+K64+L64+M64+N64</f>
        <v>697.52</v>
      </c>
      <c r="U64" s="73"/>
      <c r="V64" s="73"/>
    </row>
    <row r="65" spans="2:22" s="44" customFormat="1" ht="20" customHeight="1" x14ac:dyDescent="0.35">
      <c r="B65" s="43"/>
      <c r="C65" s="4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43"/>
      <c r="R65" s="68"/>
      <c r="S65" s="68"/>
      <c r="T65" s="73">
        <f>D65+E65+F65+G65+H65+I65+J65+K65+L65+M65+N65</f>
        <v>0</v>
      </c>
      <c r="U65" s="73"/>
      <c r="V65" s="73"/>
    </row>
    <row r="66" spans="2:22" ht="20" customHeight="1" x14ac:dyDescent="0.35"/>
  </sheetData>
  <mergeCells count="12">
    <mergeCell ref="C20:C21"/>
    <mergeCell ref="C62:C63"/>
    <mergeCell ref="B4:Q4"/>
    <mergeCell ref="O5:Q5"/>
    <mergeCell ref="O15:P15"/>
    <mergeCell ref="B14:C14"/>
    <mergeCell ref="M15:N15"/>
    <mergeCell ref="C5:C6"/>
    <mergeCell ref="B5:B6"/>
    <mergeCell ref="D5:N5"/>
    <mergeCell ref="J15:L15"/>
    <mergeCell ref="B15:I15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dcterms:created xsi:type="dcterms:W3CDTF">2021-02-12T18:58:47Z</dcterms:created>
  <dcterms:modified xsi:type="dcterms:W3CDTF">2025-10-15T09:23:34Z</dcterms:modified>
</cp:coreProperties>
</file>